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Marketing\Brand\Collateral\19. Quick order forms\Sliding Systems\Acacia\"/>
    </mc:Choice>
  </mc:AlternateContent>
  <xr:revisionPtr revIDLastSave="0" documentId="13_ncr:1_{6C15E5FF-233F-4E84-898B-FAEF840C6172}" xr6:coauthVersionLast="46" xr6:coauthVersionMax="46" xr10:uidLastSave="{00000000-0000-0000-0000-000000000000}"/>
  <bookViews>
    <workbookView xWindow="-120" yWindow="-120" windowWidth="29040" windowHeight="15840" xr2:uid="{A05A49F4-0E3F-4758-8FD2-E20FFAFCACFD}"/>
  </bookViews>
  <sheets>
    <sheet name="Acacia" sheetId="3" r:id="rId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2" i="3" l="1"/>
  <c r="E53" i="3" l="1"/>
  <c r="E62" i="3"/>
  <c r="B62" i="3"/>
  <c r="B35" i="3"/>
  <c r="E35" i="3"/>
  <c r="E25" i="3" l="1"/>
  <c r="B25" i="3"/>
  <c r="B61" i="3"/>
  <c r="B53" i="3" s="1"/>
  <c r="B60" i="3"/>
  <c r="B52" i="3" s="1"/>
  <c r="B59" i="3"/>
  <c r="E61" i="3"/>
  <c r="E60" i="3"/>
  <c r="E59" i="3"/>
  <c r="E34" i="3"/>
  <c r="E26" i="3" s="1"/>
  <c r="E33" i="3"/>
  <c r="E32" i="3"/>
  <c r="B33" i="3"/>
  <c r="B34" i="3"/>
  <c r="B26" i="3" s="1"/>
  <c r="B32" i="3"/>
  <c r="E51" i="3"/>
  <c r="E50" i="3"/>
  <c r="E23" i="3"/>
  <c r="B23" i="3"/>
  <c r="E55" i="3"/>
  <c r="E54" i="3"/>
  <c r="B54" i="3"/>
  <c r="B50" i="3" s="1"/>
  <c r="E28" i="3"/>
  <c r="B28" i="3"/>
  <c r="E27" i="3"/>
  <c r="B27" i="3"/>
  <c r="E29" i="3" l="1"/>
  <c r="E24" i="3" s="1"/>
  <c r="E30" i="3"/>
  <c r="E57" i="3"/>
  <c r="E56" i="3"/>
  <c r="B57" i="3"/>
  <c r="B56" i="3"/>
  <c r="B51" i="3" s="1"/>
  <c r="B29" i="3"/>
  <c r="B24" i="3" s="1"/>
  <c r="B30" i="3"/>
  <c r="E58" i="3"/>
  <c r="B58" i="3"/>
  <c r="E31" i="3"/>
  <c r="B31" i="3"/>
</calcChain>
</file>

<file path=xl/sharedStrings.xml><?xml version="1.0" encoding="utf-8"?>
<sst xmlns="http://schemas.openxmlformats.org/spreadsheetml/2006/main" count="193" uniqueCount="75">
  <si>
    <t>Flush</t>
  </si>
  <si>
    <t>Pelmet</t>
  </si>
  <si>
    <t>Please select</t>
  </si>
  <si>
    <t>DOOR LAYOUT</t>
  </si>
  <si>
    <t>DOOR PROJECTION (MM)</t>
  </si>
  <si>
    <t>CLOSING JAMB</t>
  </si>
  <si>
    <t>DOOR THICKNESS</t>
  </si>
  <si>
    <t>STUD SIZE (MM)</t>
  </si>
  <si>
    <t>DOOR HEIGHT (MM)</t>
  </si>
  <si>
    <t>DOOR WIDTH (MM)</t>
  </si>
  <si>
    <t>CAVITY UNIT NO. 1</t>
  </si>
  <si>
    <t>COMPANY NAME</t>
  </si>
  <si>
    <t>ORDER DATE</t>
  </si>
  <si>
    <t>PROJECT NAME</t>
  </si>
  <si>
    <t>DELIVERY ADDRESS</t>
  </si>
  <si>
    <t>HEAD DETAIL</t>
  </si>
  <si>
    <t>CAVITY UNIT NO. 2</t>
  </si>
  <si>
    <t>www.criterionindustries.com.au</t>
  </si>
  <si>
    <t>CAVITY UNIT NO. 3</t>
  </si>
  <si>
    <t>CAVITY UNIT NO. 4</t>
  </si>
  <si>
    <t>Single</t>
  </si>
  <si>
    <t>Bi-parting</t>
  </si>
  <si>
    <t>10 mm</t>
  </si>
  <si>
    <t>35 mm Timber</t>
  </si>
  <si>
    <t>38 mm Timber</t>
  </si>
  <si>
    <t>44 mm Aluminium</t>
  </si>
  <si>
    <t>13 mm</t>
  </si>
  <si>
    <t>PLASTER THICKNESS</t>
  </si>
  <si>
    <t>None (Bi-parting doors)</t>
  </si>
  <si>
    <t>YOUR NAME</t>
  </si>
  <si>
    <t>DUE DATE</t>
  </si>
  <si>
    <t>CUSTOMER ORDER #</t>
  </si>
  <si>
    <t>SITE CONTACT NAME</t>
  </si>
  <si>
    <t>SITE CONTACT PHONE</t>
  </si>
  <si>
    <t>SUBURB/POSTCODE</t>
  </si>
  <si>
    <t>DELIVERY TIME</t>
  </si>
  <si>
    <t>SPECIAL INSTRUCTIONS</t>
  </si>
  <si>
    <t>Enter Ref #</t>
  </si>
  <si>
    <t>ACACIA CAVITY SYSTEM 
QUICK ORDER FORM</t>
  </si>
  <si>
    <t>ACACIA CAVITY SYSTEM 
FORMULAS</t>
  </si>
  <si>
    <t>Send completed forms to:</t>
  </si>
  <si>
    <r>
      <rPr>
        <b/>
        <sz val="8"/>
        <color theme="1"/>
        <rFont val="Arial"/>
        <family val="2"/>
      </rPr>
      <t>VIC</t>
    </r>
    <r>
      <rPr>
        <sz val="8"/>
        <color theme="1"/>
        <rFont val="Arial"/>
        <family val="2"/>
      </rPr>
      <t xml:space="preserve"> orders@criterionindustries.com.au</t>
    </r>
  </si>
  <si>
    <r>
      <rPr>
        <b/>
        <sz val="8"/>
        <color theme="1"/>
        <rFont val="Arial"/>
        <family val="2"/>
      </rPr>
      <t>WA</t>
    </r>
    <r>
      <rPr>
        <sz val="8"/>
        <color theme="1"/>
        <rFont val="Arial"/>
        <family val="2"/>
      </rPr>
      <t xml:space="preserve"> sales.wa@criterionindustries.com.au</t>
    </r>
  </si>
  <si>
    <r>
      <rPr>
        <b/>
        <sz val="8"/>
        <color theme="1"/>
        <rFont val="Arial"/>
        <family val="2"/>
      </rPr>
      <t>NSW</t>
    </r>
    <r>
      <rPr>
        <sz val="8"/>
        <color theme="1"/>
        <rFont val="Arial"/>
        <family val="2"/>
      </rPr>
      <t xml:space="preserve"> sales.nsw@criterionindustries.com.au</t>
    </r>
  </si>
  <si>
    <t>OTHER INSTRUCTIONS:</t>
  </si>
  <si>
    <t>Bulkhead</t>
  </si>
  <si>
    <t>WALK THROUGH HEIGHT (MM)</t>
  </si>
  <si>
    <t>WALK THROUGH WIDTH (MM)</t>
  </si>
  <si>
    <t>TRACK COLOUR</t>
  </si>
  <si>
    <t>Satin White</t>
  </si>
  <si>
    <t>Natural Anodised</t>
  </si>
  <si>
    <r>
      <rPr>
        <b/>
        <sz val="8"/>
        <color theme="1"/>
        <rFont val="Arial"/>
        <family val="2"/>
      </rPr>
      <t>QLD</t>
    </r>
    <r>
      <rPr>
        <sz val="8"/>
        <color theme="1"/>
        <rFont val="Arial"/>
        <family val="2"/>
      </rPr>
      <t xml:space="preserve"> sales.qld@criterionindustries.com.au</t>
    </r>
  </si>
  <si>
    <t>STUD OPENING WIDTH (MM)</t>
  </si>
  <si>
    <t>STUD OPENING HEIGHT (MM)</t>
  </si>
  <si>
    <t>Walk Through Height (Flush &amp; Bulkhead)</t>
  </si>
  <si>
    <t>Walk Through Height (Pelmet)</t>
  </si>
  <si>
    <t>Walk Through Width (Rebate)</t>
  </si>
  <si>
    <t>Walk Through Width (Flat)</t>
  </si>
  <si>
    <t>Walk Through Width (Bi-parting)</t>
  </si>
  <si>
    <t>Rebated Closing Cap</t>
  </si>
  <si>
    <t>Steel Closing Cap</t>
  </si>
  <si>
    <t>Standard Closing Jamb</t>
  </si>
  <si>
    <t>Stud Opening Height (Pelmet)</t>
  </si>
  <si>
    <t>Stud Opening Height (Flush &amp; Bulkhead)</t>
  </si>
  <si>
    <t>Values only calculate if all data entered correctly above.</t>
  </si>
  <si>
    <r>
      <rPr>
        <b/>
        <sz val="7"/>
        <color theme="1"/>
        <rFont val="Arial"/>
        <family val="2"/>
      </rPr>
      <t>VIC</t>
    </r>
    <r>
      <rPr>
        <sz val="7"/>
        <color theme="1"/>
        <rFont val="Arial"/>
        <family val="2"/>
      </rPr>
      <t xml:space="preserve"> 03 9355 0700 | </t>
    </r>
    <r>
      <rPr>
        <b/>
        <sz val="7"/>
        <color theme="1"/>
        <rFont val="Arial"/>
        <family val="2"/>
      </rPr>
      <t>NSW</t>
    </r>
    <r>
      <rPr>
        <sz val="7"/>
        <color theme="1"/>
        <rFont val="Arial"/>
        <family val="2"/>
      </rPr>
      <t xml:space="preserve"> 02 9355 0700 | </t>
    </r>
    <r>
      <rPr>
        <b/>
        <sz val="7"/>
        <color theme="1"/>
        <rFont val="Arial"/>
        <family val="2"/>
      </rPr>
      <t>WA</t>
    </r>
    <r>
      <rPr>
        <sz val="7"/>
        <color theme="1"/>
        <rFont val="Arial"/>
        <family val="2"/>
      </rPr>
      <t xml:space="preserve"> 08 9355 0700 | </t>
    </r>
    <r>
      <rPr>
        <b/>
        <sz val="7"/>
        <color theme="1"/>
        <rFont val="Arial"/>
        <family val="2"/>
      </rPr>
      <t>QLD</t>
    </r>
    <r>
      <rPr>
        <sz val="7"/>
        <color theme="1"/>
        <rFont val="Arial"/>
        <family val="2"/>
      </rPr>
      <t xml:space="preserve"> 07 3193 8990</t>
    </r>
  </si>
  <si>
    <t>Stud Opening Width (Single)</t>
  </si>
  <si>
    <t>Stud Opening Width (Bi-parting)</t>
  </si>
  <si>
    <t>Edition 2 - May 19</t>
  </si>
  <si>
    <t>REFER TO PAGE 5 TO VIEW FORMULAS.</t>
  </si>
  <si>
    <t>REFER TO PAGE 2-4 FOR ELEVATION AND PLAN VIEWS.</t>
  </si>
  <si>
    <t>ACACIA CAVITY SYSTEM 
ELEVATION - TIMBER DOORS</t>
  </si>
  <si>
    <t>ACACIA CAVITY SYSTEM 
ELEVATION - ALUMINIUM DOORS</t>
  </si>
  <si>
    <t xml:space="preserve"> </t>
  </si>
  <si>
    <t>ACACIA CAVITY SYSTEM
PLAN VIEWS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</si>
</sst>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rgb="FF55A4DB"/>
      <name val="Arial"/>
      <family val="2"/>
    </font>
    <font>
      <sz val="8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16"/>
      <color rgb="FF55A4DB"/>
      <name val="Arial"/>
      <family val="2"/>
    </font>
    <font>
      <b/>
      <i/>
      <sz val="8"/>
      <name val="Arial"/>
      <family val="2"/>
    </font>
    <font>
      <sz val="7.5"/>
      <color rgb="FFFF0000"/>
      <name val="Arial"/>
      <family val="2"/>
    </font>
    <font>
      <sz val="7.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5A4DB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828282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rgb="FF828282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rgb="FF828282"/>
      </right>
      <top/>
      <bottom style="thin">
        <color theme="2" tint="-0.249977111117893"/>
      </bottom>
      <diagonal/>
    </border>
    <border>
      <left style="thin">
        <color rgb="FF828282"/>
      </left>
      <right/>
      <top/>
      <bottom style="thin">
        <color theme="2" tint="-0.249977111117893"/>
      </bottom>
      <diagonal/>
    </border>
    <border>
      <left/>
      <right style="thin">
        <color rgb="FF828282"/>
      </right>
      <top style="medium">
        <color rgb="FF828282"/>
      </top>
      <bottom style="medium">
        <color rgb="FF828282"/>
      </bottom>
      <diagonal/>
    </border>
    <border>
      <left style="thin">
        <color rgb="FF828282"/>
      </left>
      <right/>
      <top style="medium">
        <color rgb="FF828282"/>
      </top>
      <bottom style="medium">
        <color rgb="FF828282"/>
      </bottom>
      <diagonal/>
    </border>
    <border>
      <left/>
      <right style="thin">
        <color rgb="FF828282"/>
      </right>
      <top style="medium">
        <color rgb="FF828282"/>
      </top>
      <bottom style="thin">
        <color rgb="FF828282"/>
      </bottom>
      <diagonal/>
    </border>
    <border>
      <left/>
      <right style="thin">
        <color rgb="FF828282"/>
      </right>
      <top style="thin">
        <color rgb="FF828282"/>
      </top>
      <bottom style="thin">
        <color rgb="FF828282"/>
      </bottom>
      <diagonal/>
    </border>
    <border>
      <left style="thin">
        <color rgb="FF828282"/>
      </left>
      <right/>
      <top style="thin">
        <color rgb="FF828282"/>
      </top>
      <bottom style="thin">
        <color rgb="FF82828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828282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rgb="FF828282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thin">
        <color rgb="FF828282"/>
      </right>
      <top style="thin">
        <color rgb="FF828282"/>
      </top>
      <bottom style="medium">
        <color rgb="FF828282"/>
      </bottom>
      <diagonal/>
    </border>
    <border>
      <left style="thin">
        <color rgb="FF828282"/>
      </left>
      <right/>
      <top style="thin">
        <color rgb="FF828282"/>
      </top>
      <bottom style="medium">
        <color rgb="FF828282"/>
      </bottom>
      <diagonal/>
    </border>
    <border>
      <left style="thin">
        <color rgb="FF828282"/>
      </left>
      <right/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0" xfId="0" applyProtection="1">
      <protection locked="0"/>
    </xf>
    <xf numFmtId="0" fontId="7" fillId="0" borderId="0" xfId="0" applyFont="1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Protection="1"/>
    <xf numFmtId="0" fontId="7" fillId="0" borderId="0" xfId="0" applyFont="1" applyFill="1" applyAlignment="1" applyProtection="1">
      <alignment horizontal="right"/>
    </xf>
    <xf numFmtId="0" fontId="2" fillId="2" borderId="2" xfId="0" applyFont="1" applyFill="1" applyBorder="1" applyAlignment="1" applyProtection="1">
      <alignment horizontal="right" vertical="center"/>
      <protection locked="0"/>
    </xf>
    <xf numFmtId="0" fontId="0" fillId="0" borderId="0" xfId="0" applyProtection="1"/>
    <xf numFmtId="0" fontId="2" fillId="0" borderId="0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1" fillId="3" borderId="5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</xf>
    <xf numFmtId="0" fontId="2" fillId="2" borderId="4" xfId="0" applyFont="1" applyFill="1" applyBorder="1" applyAlignment="1" applyProtection="1">
      <alignment horizontal="right" vertical="center"/>
      <protection locked="0"/>
    </xf>
    <xf numFmtId="0" fontId="2" fillId="2" borderId="7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vertical="center"/>
    </xf>
    <xf numFmtId="0" fontId="2" fillId="2" borderId="8" xfId="0" applyFont="1" applyFill="1" applyBorder="1" applyAlignment="1" applyProtection="1">
      <alignment vertical="center"/>
    </xf>
    <xf numFmtId="0" fontId="2" fillId="2" borderId="9" xfId="0" applyFont="1" applyFill="1" applyBorder="1" applyAlignment="1" applyProtection="1">
      <alignment horizontal="right" vertical="center"/>
      <protection locked="0"/>
    </xf>
    <xf numFmtId="0" fontId="2" fillId="2" borderId="1" xfId="0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2" borderId="12" xfId="0" applyFont="1" applyFill="1" applyBorder="1" applyAlignment="1" applyProtection="1">
      <alignment vertical="center"/>
    </xf>
    <xf numFmtId="0" fontId="2" fillId="2" borderId="13" xfId="0" applyFont="1" applyFill="1" applyBorder="1" applyAlignment="1" applyProtection="1">
      <alignment horizontal="right" vertical="center"/>
      <protection locked="0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horizontal="right" vertical="center"/>
      <protection locked="0"/>
    </xf>
    <xf numFmtId="0" fontId="2" fillId="2" borderId="0" xfId="0" applyFont="1" applyFill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7" fillId="4" borderId="0" xfId="0" applyFont="1" applyFill="1" applyAlignment="1" applyProtection="1">
      <alignment horizontal="right" vertical="center"/>
    </xf>
    <xf numFmtId="0" fontId="3" fillId="2" borderId="0" xfId="0" applyFont="1" applyFill="1" applyProtection="1"/>
    <xf numFmtId="0" fontId="3" fillId="2" borderId="0" xfId="0" applyFont="1" applyFill="1" applyAlignment="1" applyProtection="1">
      <alignment horizontal="right"/>
    </xf>
    <xf numFmtId="0" fontId="2" fillId="2" borderId="0" xfId="0" applyFont="1" applyFill="1" applyProtection="1"/>
    <xf numFmtId="0" fontId="2" fillId="2" borderId="0" xfId="0" applyFont="1" applyFill="1" applyAlignment="1" applyProtection="1">
      <alignment horizontal="right"/>
    </xf>
    <xf numFmtId="0" fontId="6" fillId="2" borderId="0" xfId="0" applyFont="1" applyFill="1" applyProtection="1"/>
    <xf numFmtId="0" fontId="5" fillId="2" borderId="0" xfId="0" applyFont="1" applyFill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horizontal="right"/>
    </xf>
    <xf numFmtId="0" fontId="0" fillId="2" borderId="0" xfId="0" applyFill="1" applyAlignment="1" applyProtection="1">
      <alignment vertical="center"/>
    </xf>
    <xf numFmtId="0" fontId="7" fillId="2" borderId="0" xfId="0" applyFont="1" applyFill="1" applyAlignment="1" applyProtection="1">
      <alignment horizontal="right"/>
    </xf>
    <xf numFmtId="0" fontId="9" fillId="2" borderId="0" xfId="0" applyFont="1" applyFill="1" applyProtection="1"/>
    <xf numFmtId="0" fontId="8" fillId="2" borderId="0" xfId="0" applyFont="1" applyFill="1" applyProtection="1"/>
    <xf numFmtId="0" fontId="0" fillId="2" borderId="0" xfId="0" applyFill="1" applyProtection="1"/>
    <xf numFmtId="0" fontId="5" fillId="2" borderId="0" xfId="0" applyFont="1" applyFill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right" vertical="center"/>
    </xf>
    <xf numFmtId="0" fontId="7" fillId="2" borderId="0" xfId="0" applyFont="1" applyFill="1" applyAlignment="1" applyProtection="1">
      <alignment horizontal="right" vertical="center"/>
    </xf>
    <xf numFmtId="0" fontId="4" fillId="2" borderId="0" xfId="0" applyFont="1" applyFill="1" applyAlignment="1" applyProtection="1">
      <alignment horizontal="right" vertical="center"/>
    </xf>
    <xf numFmtId="0" fontId="2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0" fontId="0" fillId="2" borderId="0" xfId="0" applyFill="1" applyBorder="1" applyProtection="1"/>
    <xf numFmtId="0" fontId="5" fillId="2" borderId="0" xfId="0" applyFont="1" applyFill="1" applyAlignment="1" applyProtection="1">
      <alignment vertical="top"/>
    </xf>
    <xf numFmtId="0" fontId="2" fillId="2" borderId="0" xfId="0" applyFont="1" applyFill="1" applyAlignment="1" applyProtection="1">
      <alignment vertical="top" wrapText="1"/>
    </xf>
    <xf numFmtId="0" fontId="2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 wrapText="1"/>
    </xf>
    <xf numFmtId="0" fontId="0" fillId="2" borderId="0" xfId="0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top"/>
    </xf>
    <xf numFmtId="0" fontId="2" fillId="2" borderId="0" xfId="0" applyFont="1" applyFill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5" fillId="2" borderId="0" xfId="0" applyFont="1" applyFill="1" applyAlignment="1" applyProtection="1">
      <alignment horizontal="left"/>
    </xf>
    <xf numFmtId="0" fontId="2" fillId="2" borderId="10" xfId="0" applyFont="1" applyFill="1" applyBorder="1" applyAlignment="1" applyProtection="1">
      <alignment horizontal="left" vertical="top"/>
      <protection locked="0"/>
    </xf>
    <xf numFmtId="0" fontId="2" fillId="2" borderId="11" xfId="0" applyFont="1" applyFill="1" applyBorder="1" applyAlignment="1" applyProtection="1">
      <alignment horizontal="left" vertical="top"/>
      <protection locked="0"/>
    </xf>
    <xf numFmtId="0" fontId="7" fillId="2" borderId="10" xfId="0" applyFont="1" applyFill="1" applyBorder="1" applyAlignment="1" applyProtection="1">
      <alignment horizontal="left" vertical="top"/>
      <protection locked="0"/>
    </xf>
    <xf numFmtId="0" fontId="7" fillId="2" borderId="11" xfId="0" applyFont="1" applyFill="1" applyBorder="1" applyAlignment="1" applyProtection="1">
      <alignment horizontal="left" vertical="top"/>
      <protection locked="0"/>
    </xf>
    <xf numFmtId="0" fontId="11" fillId="2" borderId="6" xfId="0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0" fillId="2" borderId="0" xfId="0" applyFill="1" applyAlignment="1" applyProtection="1">
      <alignment horizontal="right"/>
    </xf>
    <xf numFmtId="0" fontId="0" fillId="0" borderId="0" xfId="0" applyAlignment="1" applyProtection="1">
      <alignment horizontal="right"/>
    </xf>
    <xf numFmtId="0" fontId="2" fillId="2" borderId="11" xfId="0" applyFont="1" applyFill="1" applyBorder="1" applyAlignment="1" applyProtection="1">
      <alignment horizontal="right"/>
      <protection locked="0"/>
    </xf>
    <xf numFmtId="0" fontId="7" fillId="2" borderId="11" xfId="0" applyFont="1" applyFill="1" applyBorder="1" applyProtection="1">
      <protection locked="0"/>
    </xf>
    <xf numFmtId="0" fontId="12" fillId="2" borderId="0" xfId="0" applyFont="1" applyFill="1" applyAlignment="1" applyProtection="1">
      <alignment vertical="center"/>
    </xf>
    <xf numFmtId="0" fontId="13" fillId="4" borderId="0" xfId="0" applyFont="1" applyFill="1" applyAlignment="1" applyProtection="1">
      <alignment vertical="center"/>
    </xf>
    <xf numFmtId="0" fontId="2" fillId="2" borderId="16" xfId="0" applyFont="1" applyFill="1" applyBorder="1" applyAlignment="1" applyProtection="1">
      <alignment horizontal="right" vertical="center"/>
      <protection locked="0"/>
    </xf>
    <xf numFmtId="0" fontId="7" fillId="2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Alignment="1" applyProtection="1">
      <alignment horizontal="right" wrapText="1"/>
    </xf>
    <xf numFmtId="0" fontId="10" fillId="2" borderId="0" xfId="0" applyFont="1" applyFill="1" applyAlignment="1" applyProtection="1">
      <alignment horizontal="right" vertical="top" wrapText="1"/>
    </xf>
    <xf numFmtId="0" fontId="2" fillId="2" borderId="11" xfId="0" applyFont="1" applyFill="1" applyBorder="1" applyAlignment="1" applyProtection="1">
      <alignment horizontal="left"/>
      <protection locked="0"/>
    </xf>
    <xf numFmtId="0" fontId="2" fillId="2" borderId="10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16">
    <dxf>
      <fill>
        <patternFill>
          <bgColor rgb="FFFF7C80"/>
        </patternFill>
      </fill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  <dxf>
      <fill>
        <patternFill>
          <bgColor rgb="FFFF7C8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7C80"/>
      <color rgb="FF828282"/>
      <color rgb="FF55A4D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396621</xdr:colOff>
      <xdr:row>0</xdr:row>
      <xdr:rowOff>463296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3DD814-9BEB-4DAB-8175-6FB7E36BB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4896" cy="46329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7</xdr:col>
      <xdr:colOff>520446</xdr:colOff>
      <xdr:row>0</xdr:row>
      <xdr:rowOff>463296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59BE86-CA46-46BF-8EDE-FBB01E16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0"/>
          <a:ext cx="1834896" cy="463296"/>
        </a:xfrm>
        <a:prstGeom prst="rect">
          <a:avLst/>
        </a:prstGeom>
      </xdr:spPr>
    </xdr:pic>
    <xdr:clientData/>
  </xdr:twoCellAnchor>
  <xdr:twoCellAnchor>
    <xdr:from>
      <xdr:col>15</xdr:col>
      <xdr:colOff>9525</xdr:colOff>
      <xdr:row>0</xdr:row>
      <xdr:rowOff>0</xdr:rowOff>
    </xdr:from>
    <xdr:to>
      <xdr:col>17</xdr:col>
      <xdr:colOff>529971</xdr:colOff>
      <xdr:row>0</xdr:row>
      <xdr:rowOff>463296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7AF28A4-B24C-4F3D-9FC4-561CDD3E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0"/>
          <a:ext cx="1834896" cy="463296"/>
        </a:xfrm>
        <a:prstGeom prst="rect">
          <a:avLst/>
        </a:prstGeom>
      </xdr:spPr>
    </xdr:pic>
    <xdr:clientData/>
  </xdr:twoCellAnchor>
  <xdr:twoCellAnchor>
    <xdr:from>
      <xdr:col>24</xdr:col>
      <xdr:colOff>9525</xdr:colOff>
      <xdr:row>0</xdr:row>
      <xdr:rowOff>0</xdr:rowOff>
    </xdr:from>
    <xdr:to>
      <xdr:col>24</xdr:col>
      <xdr:colOff>1842481</xdr:colOff>
      <xdr:row>0</xdr:row>
      <xdr:rowOff>461356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BFF10F9-CECE-4E89-8427-70A53142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0"/>
          <a:ext cx="1832956" cy="461356"/>
        </a:xfrm>
        <a:prstGeom prst="rect">
          <a:avLst/>
        </a:prstGeom>
      </xdr:spPr>
    </xdr:pic>
    <xdr:clientData/>
  </xdr:twoCellAnchor>
  <xdr:twoCellAnchor>
    <xdr:from>
      <xdr:col>26</xdr:col>
      <xdr:colOff>19050</xdr:colOff>
      <xdr:row>0</xdr:row>
      <xdr:rowOff>0</xdr:rowOff>
    </xdr:from>
    <xdr:to>
      <xdr:col>28</xdr:col>
      <xdr:colOff>537556</xdr:colOff>
      <xdr:row>0</xdr:row>
      <xdr:rowOff>461356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882B625-5C92-446A-8508-60646B203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60450" y="0"/>
          <a:ext cx="1832956" cy="461356"/>
        </a:xfrm>
        <a:prstGeom prst="rect">
          <a:avLst/>
        </a:prstGeom>
      </xdr:spPr>
    </xdr:pic>
    <xdr:clientData/>
  </xdr:twoCellAnchor>
  <xdr:twoCellAnchor editAs="absolute">
    <xdr:from>
      <xdr:col>26</xdr:col>
      <xdr:colOff>9525</xdr:colOff>
      <xdr:row>1</xdr:row>
      <xdr:rowOff>60209</xdr:rowOff>
    </xdr:from>
    <xdr:to>
      <xdr:col>36</xdr:col>
      <xdr:colOff>0</xdr:colOff>
      <xdr:row>73</xdr:row>
      <xdr:rowOff>19050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0023FCF-659D-4081-8B8D-7AC18B1C1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0925" y="565034"/>
          <a:ext cx="6553200" cy="8445616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</xdr:row>
      <xdr:rowOff>28575</xdr:rowOff>
    </xdr:from>
    <xdr:to>
      <xdr:col>14</xdr:col>
      <xdr:colOff>56388</xdr:colOff>
      <xdr:row>75</xdr:row>
      <xdr:rowOff>17526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27AB2F5-09C9-44F0-BA17-57938B63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704850"/>
          <a:ext cx="5199888" cy="8647176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2</xdr:row>
      <xdr:rowOff>57150</xdr:rowOff>
    </xdr:from>
    <xdr:to>
      <xdr:col>23</xdr:col>
      <xdr:colOff>41910</xdr:colOff>
      <xdr:row>75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7E1F159-4901-42A8-A9EC-819764B65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" b="453"/>
        <a:stretch/>
      </xdr:blipFill>
      <xdr:spPr>
        <a:xfrm>
          <a:off x="13954125" y="733425"/>
          <a:ext cx="5242560" cy="8601075"/>
        </a:xfrm>
        <a:prstGeom prst="rect">
          <a:avLst/>
        </a:prstGeom>
      </xdr:spPr>
    </xdr:pic>
    <xdr:clientData/>
  </xdr:twoCellAnchor>
  <xdr:twoCellAnchor>
    <xdr:from>
      <xdr:col>24</xdr:col>
      <xdr:colOff>47625</xdr:colOff>
      <xdr:row>2</xdr:row>
      <xdr:rowOff>66675</xdr:rowOff>
    </xdr:from>
    <xdr:to>
      <xdr:col>25</xdr:col>
      <xdr:colOff>4495801</xdr:colOff>
      <xdr:row>47</xdr:row>
      <xdr:rowOff>24384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F0D17D2-771D-45E8-B140-9C99025AF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" r="654"/>
        <a:stretch/>
      </xdr:blipFill>
      <xdr:spPr>
        <a:xfrm>
          <a:off x="19859625" y="742950"/>
          <a:ext cx="6429376" cy="6044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4AB8-5E97-48C3-921B-E9E25D4066A0}">
  <sheetPr codeName="Sheet1"/>
  <dimension ref="A1:CH101"/>
  <sheetViews>
    <sheetView tabSelected="1" view="pageLayout" zoomScaleNormal="100" workbookViewId="0">
      <selection activeCell="B3" sqref="B3"/>
    </sheetView>
  </sheetViews>
  <sheetFormatPr defaultColWidth="9.140625" defaultRowHeight="15" x14ac:dyDescent="0.25"/>
  <cols>
    <col min="1" max="1" width="20.140625" style="8" customWidth="1"/>
    <col min="2" max="2" width="23.85546875" style="68" customWidth="1"/>
    <col min="3" max="3" width="4.5703125" style="8" customWidth="1"/>
    <col min="4" max="4" width="20.140625" style="8" customWidth="1"/>
    <col min="5" max="5" width="23.85546875" style="8" customWidth="1"/>
    <col min="6" max="14" width="9.140625" style="8"/>
    <col min="15" max="15" width="9.140625" style="8" customWidth="1"/>
    <col min="16" max="19" width="9.140625" style="8"/>
    <col min="20" max="20" width="19.140625" style="8" customWidth="1"/>
    <col min="21" max="24" width="9.140625" style="8"/>
    <col min="25" max="25" width="27.7109375" style="8" customWidth="1"/>
    <col min="26" max="26" width="64.85546875" style="8" customWidth="1"/>
    <col min="27" max="86" width="9.140625" style="8"/>
    <col min="87" max="16384" width="9.140625" style="1"/>
  </cols>
  <sheetData>
    <row r="1" spans="1:86" ht="39.75" customHeight="1" x14ac:dyDescent="0.3">
      <c r="A1" s="28"/>
      <c r="B1" s="29"/>
      <c r="C1" s="28"/>
      <c r="D1" s="75" t="s">
        <v>38</v>
      </c>
      <c r="E1" s="75"/>
      <c r="F1" s="40"/>
      <c r="G1" s="40"/>
      <c r="H1" s="40"/>
      <c r="I1" s="40"/>
      <c r="J1" s="40"/>
      <c r="K1" s="75" t="s">
        <v>71</v>
      </c>
      <c r="L1" s="75"/>
      <c r="M1" s="75"/>
      <c r="N1" s="75"/>
      <c r="O1" s="75"/>
      <c r="P1" s="40"/>
      <c r="Q1" s="40"/>
      <c r="R1" s="40"/>
      <c r="S1" s="40"/>
      <c r="T1" s="75" t="s">
        <v>72</v>
      </c>
      <c r="U1" s="75"/>
      <c r="V1" s="75"/>
      <c r="W1" s="75"/>
      <c r="X1" s="75"/>
      <c r="Y1" s="76" t="s">
        <v>74</v>
      </c>
      <c r="Z1" s="76"/>
      <c r="AA1" s="75" t="s">
        <v>39</v>
      </c>
      <c r="AB1" s="75"/>
      <c r="AC1" s="40"/>
      <c r="AD1" s="40"/>
      <c r="AE1" s="40"/>
      <c r="AF1" s="75" t="s">
        <v>39</v>
      </c>
      <c r="AG1" s="75"/>
      <c r="AH1" s="75"/>
      <c r="AI1" s="75"/>
      <c r="AJ1" s="75"/>
    </row>
    <row r="2" spans="1:86" ht="14.1" customHeight="1" x14ac:dyDescent="0.25">
      <c r="A2" s="30"/>
      <c r="B2" s="31"/>
      <c r="C2" s="30"/>
      <c r="D2" s="32"/>
      <c r="E2" s="32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</row>
    <row r="3" spans="1:86" ht="14.1" customHeight="1" x14ac:dyDescent="0.25">
      <c r="A3" s="33" t="s">
        <v>11</v>
      </c>
      <c r="B3" s="60"/>
      <c r="C3" s="30"/>
      <c r="D3" s="33" t="s">
        <v>12</v>
      </c>
      <c r="E3" s="62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9"/>
      <c r="Z3" s="49"/>
      <c r="AA3" s="49" t="s">
        <v>73</v>
      </c>
      <c r="AB3" s="49"/>
      <c r="AC3" s="49"/>
      <c r="AD3" s="40"/>
      <c r="AE3" s="40"/>
      <c r="AF3" s="40"/>
      <c r="AG3" s="40"/>
      <c r="AH3" s="40"/>
      <c r="AI3" s="40"/>
      <c r="AJ3" s="40"/>
    </row>
    <row r="4" spans="1:86" ht="14.1" customHeight="1" x14ac:dyDescent="0.25">
      <c r="A4" s="33" t="s">
        <v>29</v>
      </c>
      <c r="B4" s="61"/>
      <c r="C4" s="30"/>
      <c r="D4" s="33" t="s">
        <v>30</v>
      </c>
      <c r="E4" s="63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53"/>
      <c r="Z4" s="54"/>
      <c r="AA4" s="53"/>
      <c r="AB4" s="54"/>
      <c r="AC4" s="49"/>
      <c r="AD4" s="40"/>
      <c r="AE4" s="40"/>
      <c r="AF4" s="40"/>
      <c r="AG4" s="40"/>
      <c r="AH4" s="40"/>
      <c r="AI4" s="40"/>
      <c r="AJ4" s="40"/>
    </row>
    <row r="5" spans="1:86" ht="14.1" customHeight="1" x14ac:dyDescent="0.25">
      <c r="A5" s="33" t="s">
        <v>13</v>
      </c>
      <c r="B5" s="61"/>
      <c r="C5" s="30"/>
      <c r="D5" s="33" t="s">
        <v>31</v>
      </c>
      <c r="E5" s="63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53"/>
      <c r="Z5" s="54"/>
      <c r="AA5" s="53"/>
      <c r="AB5" s="54"/>
      <c r="AC5" s="49"/>
      <c r="AD5" s="40"/>
      <c r="AE5" s="40"/>
      <c r="AF5" s="40"/>
      <c r="AG5" s="40"/>
      <c r="AH5" s="40"/>
      <c r="AI5" s="40"/>
      <c r="AJ5" s="40"/>
    </row>
    <row r="6" spans="1:86" ht="14.1" customHeight="1" x14ac:dyDescent="0.25">
      <c r="A6" s="33" t="s">
        <v>14</v>
      </c>
      <c r="B6" s="61"/>
      <c r="C6" s="30"/>
      <c r="D6" s="33" t="s">
        <v>32</v>
      </c>
      <c r="E6" s="63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53"/>
      <c r="Z6" s="58"/>
      <c r="AA6" s="53"/>
      <c r="AB6" s="58"/>
      <c r="AC6" s="49"/>
      <c r="AD6" s="40"/>
      <c r="AE6" s="40"/>
      <c r="AF6" s="40"/>
      <c r="AG6" s="40"/>
      <c r="AH6" s="40"/>
      <c r="AI6" s="40"/>
      <c r="AJ6" s="40"/>
    </row>
    <row r="7" spans="1:86" ht="14.1" customHeight="1" x14ac:dyDescent="0.25">
      <c r="A7" s="33"/>
      <c r="B7" s="69"/>
      <c r="C7" s="30"/>
      <c r="D7" s="33" t="s">
        <v>33</v>
      </c>
      <c r="E7" s="7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56"/>
      <c r="Z7" s="58"/>
      <c r="AA7" s="56"/>
      <c r="AB7" s="58"/>
      <c r="AC7" s="49"/>
      <c r="AD7" s="40"/>
      <c r="AE7" s="40"/>
      <c r="AF7" s="40"/>
      <c r="AG7" s="40"/>
      <c r="AH7" s="40"/>
      <c r="AI7" s="40"/>
      <c r="AJ7" s="40"/>
    </row>
    <row r="8" spans="1:86" ht="14.1" customHeight="1" x14ac:dyDescent="0.25">
      <c r="A8" s="33" t="s">
        <v>34</v>
      </c>
      <c r="B8" s="69"/>
      <c r="C8" s="30"/>
      <c r="D8" s="33" t="s">
        <v>35</v>
      </c>
      <c r="E8" s="7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53"/>
      <c r="Z8" s="58"/>
      <c r="AA8" s="53"/>
      <c r="AB8" s="58"/>
      <c r="AC8" s="49"/>
      <c r="AD8" s="40"/>
      <c r="AE8" s="40"/>
      <c r="AF8" s="40"/>
      <c r="AG8" s="40"/>
      <c r="AH8" s="40"/>
      <c r="AI8" s="40"/>
      <c r="AJ8" s="40"/>
    </row>
    <row r="9" spans="1:86" ht="14.1" customHeight="1" x14ac:dyDescent="0.25">
      <c r="A9" s="33" t="s">
        <v>36</v>
      </c>
      <c r="B9" s="78"/>
      <c r="C9" s="78"/>
      <c r="D9" s="78"/>
      <c r="E9" s="78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9"/>
      <c r="Z9" s="58"/>
      <c r="AA9" s="49"/>
      <c r="AB9" s="58"/>
      <c r="AC9" s="49"/>
      <c r="AD9" s="40"/>
      <c r="AE9" s="40"/>
      <c r="AF9" s="40"/>
      <c r="AG9" s="40"/>
      <c r="AH9" s="40"/>
      <c r="AI9" s="40"/>
      <c r="AJ9" s="40"/>
    </row>
    <row r="10" spans="1:86" ht="14.1" customHeight="1" thickBot="1" x14ac:dyDescent="0.3">
      <c r="A10" s="30"/>
      <c r="B10" s="31"/>
      <c r="C10" s="30"/>
      <c r="D10" s="30"/>
      <c r="E10" s="3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56"/>
      <c r="Z10" s="74"/>
      <c r="AA10" s="56"/>
      <c r="AB10" s="74"/>
      <c r="AC10" s="49"/>
      <c r="AD10" s="40"/>
      <c r="AE10" s="40"/>
      <c r="AF10" s="40"/>
      <c r="AG10" s="40"/>
      <c r="AH10" s="40"/>
      <c r="AI10" s="40"/>
      <c r="AJ10" s="40"/>
    </row>
    <row r="11" spans="1:86" s="12" customFormat="1" ht="14.1" customHeight="1" thickBot="1" x14ac:dyDescent="0.3">
      <c r="A11" s="11" t="s">
        <v>10</v>
      </c>
      <c r="B11" s="64" t="s">
        <v>37</v>
      </c>
      <c r="C11" s="45"/>
      <c r="D11" s="11" t="s">
        <v>16</v>
      </c>
      <c r="E11" s="64" t="s">
        <v>37</v>
      </c>
      <c r="F11" s="36"/>
      <c r="G11" s="36"/>
      <c r="H11" s="36"/>
      <c r="I11" s="36"/>
      <c r="J11" s="36"/>
      <c r="K11" s="41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53"/>
      <c r="Z11" s="58"/>
      <c r="AA11" s="53"/>
      <c r="AB11" s="58"/>
      <c r="AC11" s="55"/>
      <c r="AD11" s="36"/>
      <c r="AE11" s="36"/>
      <c r="AF11" s="36"/>
      <c r="AG11" s="36"/>
      <c r="AH11" s="36"/>
      <c r="AI11" s="36"/>
      <c r="AJ11" s="3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</row>
    <row r="12" spans="1:86" s="12" customFormat="1" ht="14.1" customHeight="1" x14ac:dyDescent="0.25">
      <c r="A12" s="13" t="s">
        <v>3</v>
      </c>
      <c r="B12" s="14" t="s">
        <v>2</v>
      </c>
      <c r="C12" s="45"/>
      <c r="D12" s="15" t="s">
        <v>3</v>
      </c>
      <c r="E12" s="14" t="s">
        <v>2</v>
      </c>
      <c r="F12" s="36"/>
      <c r="G12" s="36"/>
      <c r="H12" s="36"/>
      <c r="I12" s="36"/>
      <c r="J12" s="36"/>
      <c r="K12" s="25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53"/>
      <c r="Z12" s="58"/>
      <c r="AA12" s="53"/>
      <c r="AB12" s="58"/>
      <c r="AC12" s="55"/>
      <c r="AD12" s="36"/>
      <c r="AE12" s="36"/>
      <c r="AF12" s="36"/>
      <c r="AG12" s="36"/>
      <c r="AH12" s="36"/>
      <c r="AI12" s="36"/>
      <c r="AJ12" s="3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</row>
    <row r="13" spans="1:86" s="12" customFormat="1" ht="14.1" customHeight="1" x14ac:dyDescent="0.25">
      <c r="A13" s="16" t="s">
        <v>15</v>
      </c>
      <c r="B13" s="7" t="s">
        <v>2</v>
      </c>
      <c r="C13" s="45"/>
      <c r="D13" s="16" t="s">
        <v>15</v>
      </c>
      <c r="E13" s="7" t="s">
        <v>2</v>
      </c>
      <c r="F13" s="36"/>
      <c r="G13" s="36"/>
      <c r="H13" s="36"/>
      <c r="I13" s="36"/>
      <c r="J13" s="36"/>
      <c r="K13" s="25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53"/>
      <c r="Z13" s="54"/>
      <c r="AA13" s="53"/>
      <c r="AB13" s="54"/>
      <c r="AC13" s="55"/>
      <c r="AD13" s="36"/>
      <c r="AE13" s="36"/>
      <c r="AF13" s="36"/>
      <c r="AG13" s="36"/>
      <c r="AH13" s="36"/>
      <c r="AI13" s="36"/>
      <c r="AJ13" s="3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</row>
    <row r="14" spans="1:86" s="12" customFormat="1" ht="14.1" customHeight="1" x14ac:dyDescent="0.25">
      <c r="A14" s="16" t="s">
        <v>48</v>
      </c>
      <c r="B14" s="7" t="s">
        <v>2</v>
      </c>
      <c r="C14" s="45"/>
      <c r="D14" s="16" t="s">
        <v>48</v>
      </c>
      <c r="E14" s="73" t="s">
        <v>2</v>
      </c>
      <c r="F14" s="36"/>
      <c r="G14" s="36"/>
      <c r="H14" s="36"/>
      <c r="I14" s="36"/>
      <c r="J14" s="36"/>
      <c r="K14" s="25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53"/>
      <c r="Z14" s="54"/>
      <c r="AA14" s="53"/>
      <c r="AB14" s="54"/>
      <c r="AC14" s="55"/>
      <c r="AD14" s="36"/>
      <c r="AE14" s="36"/>
      <c r="AF14" s="36"/>
      <c r="AG14" s="36"/>
      <c r="AH14" s="36"/>
      <c r="AI14" s="36"/>
      <c r="AJ14" s="3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</row>
    <row r="15" spans="1:86" s="12" customFormat="1" ht="14.1" customHeight="1" x14ac:dyDescent="0.25">
      <c r="A15" s="16" t="s">
        <v>4</v>
      </c>
      <c r="B15" s="7">
        <v>0</v>
      </c>
      <c r="C15" s="45"/>
      <c r="D15" s="17" t="s">
        <v>4</v>
      </c>
      <c r="E15" s="18">
        <v>0</v>
      </c>
      <c r="F15" s="36"/>
      <c r="G15" s="36"/>
      <c r="H15" s="36"/>
      <c r="I15" s="36"/>
      <c r="J15" s="36"/>
      <c r="K15" s="25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53"/>
      <c r="Z15" s="54"/>
      <c r="AA15" s="53"/>
      <c r="AB15" s="54"/>
      <c r="AC15" s="55"/>
      <c r="AD15" s="36"/>
      <c r="AE15" s="36"/>
      <c r="AF15" s="36"/>
      <c r="AG15" s="36"/>
      <c r="AH15" s="36"/>
      <c r="AI15" s="36"/>
      <c r="AJ15" s="3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</row>
    <row r="16" spans="1:86" s="12" customFormat="1" ht="14.1" customHeight="1" x14ac:dyDescent="0.25">
      <c r="A16" s="19" t="s">
        <v>5</v>
      </c>
      <c r="B16" s="7" t="s">
        <v>2</v>
      </c>
      <c r="C16" s="45"/>
      <c r="D16" s="20" t="s">
        <v>5</v>
      </c>
      <c r="E16" s="7" t="s">
        <v>2</v>
      </c>
      <c r="F16" s="36"/>
      <c r="G16" s="36"/>
      <c r="H16" s="36"/>
      <c r="I16" s="36"/>
      <c r="J16" s="36"/>
      <c r="K16" s="25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55"/>
      <c r="Z16" s="55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</row>
    <row r="17" spans="1:86" s="12" customFormat="1" ht="14.1" customHeight="1" x14ac:dyDescent="0.25">
      <c r="A17" s="16" t="s">
        <v>6</v>
      </c>
      <c r="B17" s="7" t="s">
        <v>2</v>
      </c>
      <c r="C17" s="45"/>
      <c r="D17" s="17" t="s">
        <v>6</v>
      </c>
      <c r="E17" s="7" t="s">
        <v>2</v>
      </c>
      <c r="F17" s="36"/>
      <c r="G17" s="36"/>
      <c r="H17" s="36"/>
      <c r="I17" s="36"/>
      <c r="J17" s="36"/>
      <c r="K17" s="42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 t="s">
        <v>73</v>
      </c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</row>
    <row r="18" spans="1:86" s="12" customFormat="1" ht="14.1" customHeight="1" x14ac:dyDescent="0.25">
      <c r="A18" s="16" t="s">
        <v>27</v>
      </c>
      <c r="B18" s="7" t="s">
        <v>2</v>
      </c>
      <c r="C18" s="45"/>
      <c r="D18" s="17" t="s">
        <v>27</v>
      </c>
      <c r="E18" s="7" t="s">
        <v>2</v>
      </c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</row>
    <row r="19" spans="1:86" s="12" customFormat="1" ht="14.1" customHeight="1" x14ac:dyDescent="0.25">
      <c r="A19" s="16" t="s">
        <v>7</v>
      </c>
      <c r="B19" s="7">
        <v>92</v>
      </c>
      <c r="C19" s="45"/>
      <c r="D19" s="17" t="s">
        <v>7</v>
      </c>
      <c r="E19" s="18">
        <v>92</v>
      </c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</row>
    <row r="20" spans="1:86" s="12" customFormat="1" ht="14.1" customHeight="1" x14ac:dyDescent="0.25">
      <c r="A20" s="16" t="s">
        <v>8</v>
      </c>
      <c r="B20" s="7">
        <v>0</v>
      </c>
      <c r="C20" s="45"/>
      <c r="D20" s="17" t="s">
        <v>8</v>
      </c>
      <c r="E20" s="18">
        <v>0</v>
      </c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</row>
    <row r="21" spans="1:86" s="12" customFormat="1" ht="14.1" customHeight="1" thickBot="1" x14ac:dyDescent="0.3">
      <c r="A21" s="21" t="s">
        <v>9</v>
      </c>
      <c r="B21" s="22">
        <v>0</v>
      </c>
      <c r="C21" s="45"/>
      <c r="D21" s="23" t="s">
        <v>9</v>
      </c>
      <c r="E21" s="24">
        <v>0</v>
      </c>
      <c r="F21" s="36"/>
      <c r="G21" s="36"/>
      <c r="H21" s="36"/>
      <c r="I21" s="36"/>
      <c r="J21" s="36"/>
      <c r="K21" s="42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</row>
    <row r="22" spans="1:86" s="26" customFormat="1" ht="6.95" customHeight="1" x14ac:dyDescent="0.25">
      <c r="A22" s="36"/>
      <c r="B22" s="25"/>
      <c r="C22" s="45"/>
      <c r="D22" s="36"/>
      <c r="E22" s="25"/>
      <c r="F22" s="36"/>
      <c r="G22" s="36"/>
      <c r="H22" s="36"/>
      <c r="I22" s="36"/>
      <c r="J22" s="36"/>
      <c r="K22" s="42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</row>
    <row r="23" spans="1:86" s="26" customFormat="1" ht="14.1" customHeight="1" x14ac:dyDescent="0.25">
      <c r="A23" s="72" t="s">
        <v>46</v>
      </c>
      <c r="B23" s="27" t="str">
        <f>IF(AND(B13="Flush",B20&gt;0),B27,IF(AND(B13="Pelmet",B20&gt;0),B28,IF(AND(B13="Bulkhead",B20&gt;0),B27,"")))</f>
        <v/>
      </c>
      <c r="C23" s="46"/>
      <c r="D23" s="72" t="s">
        <v>46</v>
      </c>
      <c r="E23" s="27" t="str">
        <f>IF(AND(E13="Flush",E20&gt;0),E27,IF(AND(E13="Pelmet",E20&gt;0),E28,IF(AND(E13="Bulkhead",E20&gt;0),E27,"")))</f>
        <v/>
      </c>
      <c r="F23" s="36"/>
      <c r="G23" s="36"/>
      <c r="H23" s="36"/>
      <c r="I23" s="36"/>
      <c r="J23" s="36"/>
      <c r="K23" s="25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53"/>
      <c r="Z23" s="54"/>
      <c r="AA23" s="36"/>
      <c r="AB23" s="36"/>
      <c r="AC23" s="36"/>
      <c r="AD23" s="36"/>
      <c r="AE23" s="36"/>
      <c r="AF23" s="36"/>
      <c r="AG23" s="36"/>
      <c r="AH23" s="36"/>
      <c r="AI23" s="36"/>
      <c r="AJ23" s="36"/>
    </row>
    <row r="24" spans="1:86" s="26" customFormat="1" ht="14.1" customHeight="1" x14ac:dyDescent="0.25">
      <c r="A24" s="72" t="s">
        <v>47</v>
      </c>
      <c r="B24" s="27" t="str">
        <f>IF(AND(B12="Single",B16="Standard Closing Jamb",B21&gt;0),B30,IF(AND(B12="Single",B16="Steel Closing Cap",B21&gt;0),B30,IF(AND(B12="Single",B16="Rebated Closing Cap",B21&gt;0),B29,IF(AND(B12="Bi-parting",B16="None (Bi-parting doors)",B21&gt;0),B31,""))))</f>
        <v/>
      </c>
      <c r="C24" s="46"/>
      <c r="D24" s="72" t="s">
        <v>47</v>
      </c>
      <c r="E24" s="27" t="str">
        <f>IF(AND(E12="Single",E16="Standard Closing Jamb",E21&gt;0),E30,IF(AND(E12="Single",E16="Steel Closing Cap",E21&gt;0),E30,IF(AND(E12="Single",E16="Rebated Closing Cap",E21&gt;0),E29,IF(AND(E12="Bi-parting",E16="None (Bi-parting doors)",E21&gt;0),E31,""))))</f>
        <v/>
      </c>
      <c r="F24" s="36"/>
      <c r="G24" s="36"/>
      <c r="H24" s="36"/>
      <c r="I24" s="36"/>
      <c r="J24" s="36"/>
      <c r="K24" s="43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55"/>
      <c r="Z24" s="55"/>
      <c r="AA24" s="36"/>
      <c r="AB24" s="36"/>
      <c r="AC24" s="36"/>
      <c r="AD24" s="36"/>
      <c r="AE24" s="36"/>
      <c r="AF24" s="36"/>
      <c r="AG24" s="36"/>
      <c r="AH24" s="36"/>
      <c r="AI24" s="36"/>
      <c r="AJ24" s="36"/>
    </row>
    <row r="25" spans="1:86" s="26" customFormat="1" ht="14.1" customHeight="1" x14ac:dyDescent="0.25">
      <c r="A25" s="72" t="s">
        <v>53</v>
      </c>
      <c r="B25" s="27" t="str">
        <f>IF(AND(B13="Pelmet",B20&gt;0),B32,IF(AND(B13="Flush",B20&gt;0),B33,IF(AND(B13="Bulkhead",B20&gt;0),B33,"")))</f>
        <v/>
      </c>
      <c r="C25" s="40"/>
      <c r="D25" s="72" t="s">
        <v>53</v>
      </c>
      <c r="E25" s="27" t="str">
        <f>IF(AND(E13="Pelmet",E20&gt;0),E32,IF(AND(E13="Flush",E20&gt;0),E33,IF(AND(E13="Bulkhead",E20&gt;0),E33,"")))</f>
        <v/>
      </c>
      <c r="F25" s="36"/>
      <c r="G25" s="36"/>
      <c r="H25" s="36"/>
      <c r="I25" s="36"/>
      <c r="J25" s="36"/>
      <c r="K25" s="43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55"/>
      <c r="Z25" s="55"/>
      <c r="AA25" s="36"/>
      <c r="AB25" s="36"/>
      <c r="AC25" s="36"/>
      <c r="AD25" s="36"/>
      <c r="AE25" s="36"/>
      <c r="AF25" s="36"/>
      <c r="AG25" s="36"/>
      <c r="AH25" s="36"/>
      <c r="AI25" s="36"/>
      <c r="AJ25" s="36"/>
    </row>
    <row r="26" spans="1:86" s="26" customFormat="1" ht="14.1" customHeight="1" x14ac:dyDescent="0.25">
      <c r="A26" s="72" t="s">
        <v>52</v>
      </c>
      <c r="B26" s="27" t="str">
        <f>IF(AND(B12="Single",B21&gt;0),B34,IF(AND(B12="Bi-parting",B21&gt;0),B35,""))</f>
        <v/>
      </c>
      <c r="C26" s="40"/>
      <c r="D26" s="72" t="s">
        <v>52</v>
      </c>
      <c r="E26" s="27" t="str">
        <f>IF(AND(E12="Single",E21&gt;0),E34,IF(AND(E12="Bi-parting",E21&gt;0),E35,""))</f>
        <v/>
      </c>
      <c r="F26" s="36"/>
      <c r="G26" s="36"/>
      <c r="H26" s="36"/>
      <c r="I26" s="36"/>
      <c r="J26" s="36"/>
      <c r="K26" s="43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55"/>
      <c r="Z26" s="55"/>
      <c r="AA26" s="36"/>
      <c r="AB26" s="36"/>
      <c r="AC26" s="36"/>
      <c r="AD26" s="36"/>
      <c r="AE26" s="36"/>
      <c r="AF26" s="36"/>
      <c r="AG26" s="36"/>
      <c r="AH26" s="36"/>
      <c r="AI26" s="36"/>
      <c r="AJ26" s="36"/>
    </row>
    <row r="27" spans="1:86" s="8" customFormat="1" ht="14.1" hidden="1" customHeight="1" x14ac:dyDescent="0.25">
      <c r="A27" s="5" t="s">
        <v>54</v>
      </c>
      <c r="B27" s="2">
        <f>B20+19</f>
        <v>19</v>
      </c>
      <c r="C27" s="47"/>
      <c r="D27" s="5" t="s">
        <v>54</v>
      </c>
      <c r="E27" s="2">
        <f>E20+19</f>
        <v>19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57"/>
      <c r="Z27" s="51"/>
      <c r="AA27" s="40"/>
      <c r="AB27" s="40"/>
      <c r="AC27" s="40"/>
      <c r="AD27" s="40"/>
      <c r="AE27" s="40"/>
      <c r="AF27" s="40"/>
      <c r="AG27" s="40"/>
      <c r="AH27" s="40"/>
      <c r="AI27" s="40"/>
      <c r="AJ27" s="40"/>
    </row>
    <row r="28" spans="1:86" s="8" customFormat="1" ht="14.1" hidden="1" customHeight="1" x14ac:dyDescent="0.25">
      <c r="A28" s="5" t="s">
        <v>55</v>
      </c>
      <c r="B28" s="2">
        <f>B20+10</f>
        <v>10</v>
      </c>
      <c r="C28" s="47"/>
      <c r="D28" s="5" t="s">
        <v>55</v>
      </c>
      <c r="E28" s="2">
        <f>E20+10</f>
        <v>10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57"/>
      <c r="Z28" s="51"/>
      <c r="AA28" s="40"/>
      <c r="AB28" s="40"/>
      <c r="AC28" s="40"/>
      <c r="AD28" s="40"/>
      <c r="AE28" s="40"/>
      <c r="AF28" s="40"/>
      <c r="AG28" s="40"/>
      <c r="AH28" s="40"/>
      <c r="AI28" s="40"/>
      <c r="AJ28" s="40"/>
    </row>
    <row r="29" spans="1:86" s="8" customFormat="1" ht="14.1" hidden="1" customHeight="1" x14ac:dyDescent="0.25">
      <c r="A29" s="5" t="s">
        <v>56</v>
      </c>
      <c r="B29" s="6">
        <f>B21-B15-30-10</f>
        <v>-40</v>
      </c>
      <c r="C29" s="47"/>
      <c r="D29" s="5" t="s">
        <v>56</v>
      </c>
      <c r="E29" s="6">
        <f>E21-E15-10-30</f>
        <v>-40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57"/>
      <c r="Z29" s="51"/>
      <c r="AA29" s="40"/>
      <c r="AB29" s="40"/>
      <c r="AC29" s="40"/>
      <c r="AD29" s="40"/>
      <c r="AE29" s="40"/>
      <c r="AF29" s="40"/>
      <c r="AG29" s="40"/>
      <c r="AH29" s="40"/>
      <c r="AI29" s="40"/>
      <c r="AJ29" s="40"/>
    </row>
    <row r="30" spans="1:86" s="8" customFormat="1" ht="14.1" hidden="1" customHeight="1" x14ac:dyDescent="0.25">
      <c r="A30" s="5" t="s">
        <v>57</v>
      </c>
      <c r="B30" s="6">
        <f>B21-B15-30</f>
        <v>-30</v>
      </c>
      <c r="C30" s="34"/>
      <c r="D30" s="5" t="s">
        <v>57</v>
      </c>
      <c r="E30" s="6">
        <f>E21-E15-30</f>
        <v>-30</v>
      </c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57"/>
      <c r="Z30" s="51"/>
      <c r="AA30" s="40"/>
      <c r="AB30" s="40"/>
      <c r="AC30" s="40"/>
      <c r="AD30" s="40"/>
      <c r="AE30" s="40"/>
      <c r="AF30" s="40"/>
      <c r="AG30" s="40"/>
      <c r="AH30" s="40"/>
      <c r="AI30" s="40"/>
      <c r="AJ30" s="40"/>
    </row>
    <row r="31" spans="1:86" s="8" customFormat="1" ht="14.1" hidden="1" customHeight="1" x14ac:dyDescent="0.25">
      <c r="A31" s="5" t="s">
        <v>58</v>
      </c>
      <c r="B31" s="6">
        <f>(B21-B15-30)*2</f>
        <v>-60</v>
      </c>
      <c r="C31" s="34"/>
      <c r="D31" s="5" t="s">
        <v>58</v>
      </c>
      <c r="E31" s="6">
        <f>(E21-E15-30)*2</f>
        <v>-60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57"/>
      <c r="Z31" s="51"/>
      <c r="AA31" s="40"/>
      <c r="AB31" s="40"/>
      <c r="AC31" s="40"/>
      <c r="AD31" s="40"/>
      <c r="AE31" s="40"/>
      <c r="AF31" s="40"/>
      <c r="AG31" s="40"/>
      <c r="AH31" s="40"/>
      <c r="AI31" s="40"/>
      <c r="AJ31" s="40"/>
    </row>
    <row r="32" spans="1:86" s="8" customFormat="1" ht="14.1" hidden="1" customHeight="1" x14ac:dyDescent="0.25">
      <c r="A32" s="5" t="s">
        <v>62</v>
      </c>
      <c r="B32" s="6">
        <f>B20+97</f>
        <v>97</v>
      </c>
      <c r="C32" s="34"/>
      <c r="D32" s="5" t="s">
        <v>62</v>
      </c>
      <c r="E32" s="6">
        <f>E20+97</f>
        <v>97</v>
      </c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57"/>
      <c r="Z32" s="51"/>
      <c r="AA32" s="40"/>
      <c r="AB32" s="40"/>
      <c r="AC32" s="40"/>
      <c r="AD32" s="40"/>
      <c r="AE32" s="40"/>
      <c r="AF32" s="40"/>
      <c r="AG32" s="40"/>
      <c r="AH32" s="40"/>
      <c r="AI32" s="40"/>
      <c r="AJ32" s="40"/>
    </row>
    <row r="33" spans="1:86" s="8" customFormat="1" ht="14.1" hidden="1" customHeight="1" x14ac:dyDescent="0.25">
      <c r="A33" s="5" t="s">
        <v>63</v>
      </c>
      <c r="B33" s="6">
        <f>B20+87</f>
        <v>87</v>
      </c>
      <c r="C33" s="34"/>
      <c r="D33" s="5" t="s">
        <v>63</v>
      </c>
      <c r="E33" s="6">
        <f>E20+87</f>
        <v>87</v>
      </c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57"/>
      <c r="Z33" s="51"/>
      <c r="AA33" s="40"/>
      <c r="AB33" s="40"/>
      <c r="AC33" s="40"/>
      <c r="AD33" s="40"/>
      <c r="AE33" s="40"/>
      <c r="AF33" s="40"/>
      <c r="AG33" s="40"/>
      <c r="AH33" s="40"/>
      <c r="AI33" s="40"/>
      <c r="AJ33" s="40"/>
    </row>
    <row r="34" spans="1:86" s="8" customFormat="1" ht="14.1" hidden="1" customHeight="1" x14ac:dyDescent="0.25">
      <c r="A34" s="5" t="s">
        <v>66</v>
      </c>
      <c r="B34" s="6">
        <f>(B21*2)-B15+40</f>
        <v>40</v>
      </c>
      <c r="C34" s="34"/>
      <c r="D34" s="5" t="s">
        <v>66</v>
      </c>
      <c r="E34" s="6">
        <f>(E21*2)-E15+40</f>
        <v>40</v>
      </c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57"/>
      <c r="Z34" s="51"/>
      <c r="AA34" s="40"/>
      <c r="AB34" s="40"/>
      <c r="AC34" s="40"/>
      <c r="AD34" s="40"/>
      <c r="AE34" s="40"/>
      <c r="AF34" s="40"/>
      <c r="AG34" s="40"/>
      <c r="AH34" s="40"/>
      <c r="AI34" s="40"/>
      <c r="AJ34" s="40"/>
    </row>
    <row r="35" spans="1:86" s="8" customFormat="1" ht="14.1" hidden="1" customHeight="1" x14ac:dyDescent="0.25">
      <c r="A35" s="5" t="s">
        <v>67</v>
      </c>
      <c r="B35" s="6">
        <f>((B21*2)-B15+20)*2</f>
        <v>40</v>
      </c>
      <c r="C35" s="34"/>
      <c r="D35" s="5" t="s">
        <v>67</v>
      </c>
      <c r="E35" s="6">
        <f>((E21*2)-E15+20)*2</f>
        <v>40</v>
      </c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57"/>
      <c r="Z35" s="51"/>
      <c r="AA35" s="40"/>
      <c r="AB35" s="40"/>
      <c r="AC35" s="40"/>
      <c r="AD35" s="40"/>
      <c r="AE35" s="40"/>
      <c r="AF35" s="40"/>
      <c r="AG35" s="40"/>
      <c r="AH35" s="40"/>
      <c r="AI35" s="40"/>
      <c r="AJ35" s="40"/>
    </row>
    <row r="36" spans="1:86" s="8" customFormat="1" ht="14.1" customHeight="1" x14ac:dyDescent="0.25">
      <c r="A36" s="71" t="s">
        <v>64</v>
      </c>
      <c r="B36" s="37"/>
      <c r="C36" s="34"/>
      <c r="D36" s="71" t="s">
        <v>64</v>
      </c>
      <c r="E36" s="3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9"/>
      <c r="Z36" s="49"/>
      <c r="AA36" s="40"/>
      <c r="AB36" s="40"/>
      <c r="AC36" s="40"/>
      <c r="AD36" s="40"/>
      <c r="AE36" s="40"/>
      <c r="AF36" s="40"/>
      <c r="AG36" s="40"/>
      <c r="AH36" s="40"/>
      <c r="AI36" s="40"/>
      <c r="AJ36" s="40"/>
    </row>
    <row r="37" spans="1:86" s="8" customFormat="1" ht="14.1" customHeight="1" thickBot="1" x14ac:dyDescent="0.3">
      <c r="A37" s="30"/>
      <c r="B37" s="37"/>
      <c r="C37" s="34"/>
      <c r="D37" s="30"/>
      <c r="E37" s="3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9"/>
      <c r="Z37" s="49"/>
      <c r="AA37" s="40"/>
      <c r="AB37" s="40"/>
      <c r="AC37" s="40"/>
      <c r="AD37" s="40"/>
      <c r="AE37" s="40"/>
      <c r="AF37" s="40"/>
      <c r="AG37" s="40"/>
      <c r="AH37" s="40"/>
      <c r="AI37" s="40"/>
      <c r="AJ37" s="40"/>
    </row>
    <row r="38" spans="1:86" s="12" customFormat="1" ht="14.1" customHeight="1" thickBot="1" x14ac:dyDescent="0.3">
      <c r="A38" s="11" t="s">
        <v>18</v>
      </c>
      <c r="B38" s="64" t="s">
        <v>37</v>
      </c>
      <c r="C38" s="45"/>
      <c r="D38" s="11" t="s">
        <v>19</v>
      </c>
      <c r="E38" s="64" t="s">
        <v>37</v>
      </c>
      <c r="F38" s="36"/>
      <c r="G38" s="36"/>
      <c r="H38" s="36"/>
      <c r="I38" s="36"/>
      <c r="J38" s="36"/>
      <c r="K38" s="44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50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</row>
    <row r="39" spans="1:86" s="12" customFormat="1" ht="14.1" customHeight="1" x14ac:dyDescent="0.25">
      <c r="A39" s="13" t="s">
        <v>3</v>
      </c>
      <c r="B39" s="14" t="s">
        <v>2</v>
      </c>
      <c r="C39" s="45"/>
      <c r="D39" s="15" t="s">
        <v>3</v>
      </c>
      <c r="E39" s="14" t="s">
        <v>2</v>
      </c>
      <c r="F39" s="36"/>
      <c r="G39" s="36"/>
      <c r="H39" s="36"/>
      <c r="I39" s="36"/>
      <c r="J39" s="36"/>
      <c r="K39" s="25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57"/>
      <c r="Z39" s="51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</row>
    <row r="40" spans="1:86" s="12" customFormat="1" ht="14.1" customHeight="1" x14ac:dyDescent="0.25">
      <c r="A40" s="16" t="s">
        <v>48</v>
      </c>
      <c r="B40" s="14" t="s">
        <v>2</v>
      </c>
      <c r="C40" s="45"/>
      <c r="D40" s="16" t="s">
        <v>48</v>
      </c>
      <c r="E40" s="14" t="s">
        <v>2</v>
      </c>
      <c r="F40" s="36"/>
      <c r="G40" s="36"/>
      <c r="H40" s="36"/>
      <c r="I40" s="36"/>
      <c r="J40" s="36"/>
      <c r="K40" s="25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57"/>
      <c r="Z40" s="51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</row>
    <row r="41" spans="1:86" s="12" customFormat="1" ht="14.1" customHeight="1" x14ac:dyDescent="0.25">
      <c r="A41" s="16" t="s">
        <v>15</v>
      </c>
      <c r="B41" s="7" t="s">
        <v>2</v>
      </c>
      <c r="C41" s="45"/>
      <c r="D41" s="16" t="s">
        <v>15</v>
      </c>
      <c r="E41" s="7" t="s">
        <v>2</v>
      </c>
      <c r="F41" s="36"/>
      <c r="G41" s="36"/>
      <c r="H41" s="36"/>
      <c r="I41" s="36"/>
      <c r="J41" s="36"/>
      <c r="K41" s="25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</row>
    <row r="42" spans="1:86" s="12" customFormat="1" ht="14.1" customHeight="1" x14ac:dyDescent="0.25">
      <c r="A42" s="16" t="s">
        <v>4</v>
      </c>
      <c r="B42" s="7">
        <v>0</v>
      </c>
      <c r="C42" s="45"/>
      <c r="D42" s="17" t="s">
        <v>4</v>
      </c>
      <c r="E42" s="18">
        <v>0</v>
      </c>
      <c r="F42" s="36"/>
      <c r="G42" s="36"/>
      <c r="H42" s="36"/>
      <c r="I42" s="36"/>
      <c r="J42" s="36"/>
      <c r="K42" s="25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</row>
    <row r="43" spans="1:86" s="12" customFormat="1" ht="14.1" customHeight="1" x14ac:dyDescent="0.25">
      <c r="A43" s="19" t="s">
        <v>5</v>
      </c>
      <c r="B43" s="7" t="s">
        <v>2</v>
      </c>
      <c r="C43" s="45"/>
      <c r="D43" s="19" t="s">
        <v>5</v>
      </c>
      <c r="E43" s="7" t="s">
        <v>2</v>
      </c>
      <c r="F43" s="36"/>
      <c r="G43" s="36"/>
      <c r="H43" s="36"/>
      <c r="I43" s="36"/>
      <c r="J43" s="36"/>
      <c r="K43" s="25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</row>
    <row r="44" spans="1:86" s="12" customFormat="1" ht="14.1" customHeight="1" x14ac:dyDescent="0.25">
      <c r="A44" s="16" t="s">
        <v>6</v>
      </c>
      <c r="B44" s="7" t="s">
        <v>2</v>
      </c>
      <c r="C44" s="45"/>
      <c r="D44" s="17" t="s">
        <v>6</v>
      </c>
      <c r="E44" s="7" t="s">
        <v>2</v>
      </c>
      <c r="F44" s="36"/>
      <c r="G44" s="36"/>
      <c r="H44" s="36"/>
      <c r="I44" s="36"/>
      <c r="J44" s="36"/>
      <c r="K44" s="42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</row>
    <row r="45" spans="1:86" s="12" customFormat="1" ht="14.1" customHeight="1" x14ac:dyDescent="0.25">
      <c r="A45" s="16" t="s">
        <v>27</v>
      </c>
      <c r="B45" s="7" t="s">
        <v>2</v>
      </c>
      <c r="C45" s="45"/>
      <c r="D45" s="17" t="s">
        <v>27</v>
      </c>
      <c r="E45" s="7" t="s">
        <v>2</v>
      </c>
      <c r="F45" s="36"/>
      <c r="G45" s="36"/>
      <c r="H45" s="36"/>
      <c r="I45" s="36"/>
      <c r="J45" s="36"/>
      <c r="K45" s="42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57"/>
      <c r="Z45" s="57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</row>
    <row r="46" spans="1:86" s="12" customFormat="1" ht="14.1" customHeight="1" x14ac:dyDescent="0.25">
      <c r="A46" s="16" t="s">
        <v>7</v>
      </c>
      <c r="B46" s="7">
        <v>92</v>
      </c>
      <c r="C46" s="45"/>
      <c r="D46" s="17" t="s">
        <v>7</v>
      </c>
      <c r="E46" s="18">
        <v>92</v>
      </c>
      <c r="F46" s="36"/>
      <c r="G46" s="36"/>
      <c r="H46" s="36"/>
      <c r="I46" s="36"/>
      <c r="J46" s="36"/>
      <c r="K46" s="42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57"/>
      <c r="Z46" s="57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</row>
    <row r="47" spans="1:86" s="12" customFormat="1" ht="14.1" customHeight="1" x14ac:dyDescent="0.25">
      <c r="A47" s="16" t="s">
        <v>8</v>
      </c>
      <c r="B47" s="7">
        <v>0</v>
      </c>
      <c r="C47" s="45"/>
      <c r="D47" s="17" t="s">
        <v>8</v>
      </c>
      <c r="E47" s="18">
        <v>0</v>
      </c>
      <c r="F47" s="36"/>
      <c r="G47" s="36"/>
      <c r="H47" s="36"/>
      <c r="I47" s="36"/>
      <c r="J47" s="36"/>
      <c r="K47" s="42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52"/>
      <c r="Z47" s="52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</row>
    <row r="48" spans="1:86" s="12" customFormat="1" ht="14.1" customHeight="1" thickBot="1" x14ac:dyDescent="0.3">
      <c r="A48" s="21" t="s">
        <v>9</v>
      </c>
      <c r="B48" s="22">
        <v>0</v>
      </c>
      <c r="C48" s="45"/>
      <c r="D48" s="23" t="s">
        <v>9</v>
      </c>
      <c r="E48" s="24">
        <v>0</v>
      </c>
      <c r="F48" s="36"/>
      <c r="G48" s="36"/>
      <c r="H48" s="36"/>
      <c r="I48" s="36"/>
      <c r="J48" s="36"/>
      <c r="K48" s="42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52"/>
      <c r="Z48" s="52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</row>
    <row r="49" spans="1:36" s="26" customFormat="1" ht="6.95" customHeight="1" x14ac:dyDescent="0.25">
      <c r="A49" s="36"/>
      <c r="B49" s="25"/>
      <c r="C49" s="45"/>
      <c r="D49" s="36"/>
      <c r="E49" s="25"/>
      <c r="F49" s="36"/>
      <c r="G49" s="36"/>
      <c r="H49" s="36"/>
      <c r="I49" s="36"/>
      <c r="J49" s="36"/>
      <c r="K49" s="42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52"/>
      <c r="Z49" s="52"/>
      <c r="AA49" s="36"/>
      <c r="AB49" s="36"/>
      <c r="AC49" s="36"/>
      <c r="AD49" s="36"/>
      <c r="AE49" s="36"/>
      <c r="AF49" s="36"/>
      <c r="AG49" s="36"/>
      <c r="AH49" s="36"/>
      <c r="AI49" s="36"/>
      <c r="AJ49" s="36"/>
    </row>
    <row r="50" spans="1:36" s="26" customFormat="1" ht="14.1" customHeight="1" x14ac:dyDescent="0.25">
      <c r="A50" s="72" t="s">
        <v>46</v>
      </c>
      <c r="B50" s="27" t="str">
        <f>IF(AND(B41="Flush",B47&gt;0),B54,IF(AND(B41="Pelmet",B47&gt;0),B55,IF(AND(B41="Bulkhead",B47&gt;0),B54,"")))</f>
        <v/>
      </c>
      <c r="C50" s="46"/>
      <c r="D50" s="72" t="s">
        <v>46</v>
      </c>
      <c r="E50" s="27" t="str">
        <f>IF(AND(E41="Flush",E47&gt;0),E54,IF(AND(E41="Pelmet",E47&gt;0),E55,IF(AND(E41="Bulkhead",E47&gt;0),E54,"")))</f>
        <v/>
      </c>
      <c r="F50" s="36"/>
      <c r="G50" s="36"/>
      <c r="H50" s="36"/>
      <c r="I50" s="36"/>
      <c r="J50" s="36"/>
      <c r="K50" s="25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52"/>
      <c r="Z50" s="52"/>
      <c r="AA50" s="36"/>
      <c r="AB50" s="36"/>
      <c r="AC50" s="36"/>
      <c r="AD50" s="36"/>
      <c r="AE50" s="36"/>
      <c r="AF50" s="36"/>
      <c r="AG50" s="36"/>
      <c r="AH50" s="36"/>
      <c r="AI50" s="36"/>
      <c r="AJ50" s="36"/>
    </row>
    <row r="51" spans="1:36" s="26" customFormat="1" ht="14.1" customHeight="1" x14ac:dyDescent="0.25">
      <c r="A51" s="72" t="s">
        <v>47</v>
      </c>
      <c r="B51" s="27" t="str">
        <f>IF(AND(B39="Single",B43="Standard Closing Jamb",B48&gt;0),B57,IF(AND(B39="Single",B43="Steel Closing Cap",B48&gt;0),B57,IF(AND(B39="Single",B43="Rebated Closing Cap",B48&gt;0),B56,IF(AND(B39="Bi-parting",B43="None (Bi-parting doors)",B48&gt;0),B58,""))))</f>
        <v/>
      </c>
      <c r="C51" s="46"/>
      <c r="D51" s="72" t="s">
        <v>47</v>
      </c>
      <c r="E51" s="27" t="str">
        <f>IF(AND(E39="Single",E43="Standard Closing Jamb",E48&gt;0),E57,IF(AND(E39="Single",E43="Steel Closing Cap",E48&gt;0),E57,IF(AND(E39="Single",E43="Rebated Closing Cap",E48&gt;0),E56,IF(AND(E39="Bi-parting",E43="None (Bi-parting doors)",E48&gt;0),E58,""))))</f>
        <v/>
      </c>
      <c r="F51" s="36"/>
      <c r="G51" s="36"/>
      <c r="H51" s="36"/>
      <c r="I51" s="36"/>
      <c r="J51" s="36"/>
      <c r="K51" s="43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</row>
    <row r="52" spans="1:36" s="8" customFormat="1" ht="14.1" customHeight="1" x14ac:dyDescent="0.25">
      <c r="A52" s="72" t="s">
        <v>53</v>
      </c>
      <c r="B52" s="27" t="str">
        <f>IF(AND(B41="Pelmet",B47&gt;0),B59,IF(AND(B41="Flush",B47&gt;0),B60,IF(AND(B41="Bulkhead",B47&gt;0),B60,"")))</f>
        <v/>
      </c>
      <c r="C52" s="40"/>
      <c r="D52" s="72" t="s">
        <v>53</v>
      </c>
      <c r="E52" s="27" t="str">
        <f>IF(AND(E41="Pelmet",E47&gt;0),E59,IF(AND(E41="Flush",E47&gt;0),E60,IF(AND(E41="Bulkhead",E47&gt;0),E60,"")))</f>
        <v/>
      </c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</row>
    <row r="53" spans="1:36" s="8" customFormat="1" ht="14.1" customHeight="1" x14ac:dyDescent="0.25">
      <c r="A53" s="72" t="s">
        <v>52</v>
      </c>
      <c r="B53" s="27" t="str">
        <f>IF(AND(B39="Single",B48&gt;0),B61,IF(AND(B39="Bi-parting",B48&gt;0),B62,""))</f>
        <v/>
      </c>
      <c r="C53" s="40"/>
      <c r="D53" s="72" t="s">
        <v>52</v>
      </c>
      <c r="E53" s="27" t="str">
        <f>IF(AND(E39="Single",E48&gt;0),E61,IF(AND(E39="Bi-parting",E48&gt;0),E62,""))</f>
        <v/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</row>
    <row r="54" spans="1:36" s="8" customFormat="1" ht="14.1" hidden="1" customHeight="1" x14ac:dyDescent="0.25">
      <c r="A54" s="5" t="s">
        <v>54</v>
      </c>
      <c r="B54" s="2">
        <f>B47+19</f>
        <v>19</v>
      </c>
      <c r="C54" s="34"/>
      <c r="D54" s="5" t="s">
        <v>54</v>
      </c>
      <c r="E54" s="2">
        <f>E47+19</f>
        <v>19</v>
      </c>
      <c r="F54" s="40"/>
      <c r="G54" s="40"/>
      <c r="H54" s="40"/>
      <c r="I54" s="40"/>
      <c r="J54" s="40"/>
      <c r="K54" s="31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</row>
    <row r="55" spans="1:36" s="8" customFormat="1" ht="14.1" hidden="1" customHeight="1" x14ac:dyDescent="0.25">
      <c r="A55" s="5" t="s">
        <v>55</v>
      </c>
      <c r="B55" s="2">
        <v>10</v>
      </c>
      <c r="C55" s="34"/>
      <c r="D55" s="5" t="s">
        <v>55</v>
      </c>
      <c r="E55" s="2">
        <f>E47+10</f>
        <v>10</v>
      </c>
      <c r="F55" s="40"/>
      <c r="G55" s="40"/>
      <c r="H55" s="40"/>
      <c r="I55" s="40"/>
      <c r="J55" s="40"/>
      <c r="K55" s="31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</row>
    <row r="56" spans="1:36" s="8" customFormat="1" ht="14.1" hidden="1" customHeight="1" x14ac:dyDescent="0.25">
      <c r="A56" s="5" t="s">
        <v>56</v>
      </c>
      <c r="B56" s="6">
        <f>B48-B42-10-30</f>
        <v>-40</v>
      </c>
      <c r="C56" s="34"/>
      <c r="D56" s="5" t="s">
        <v>56</v>
      </c>
      <c r="E56" s="6">
        <f>E48-E42-10-30</f>
        <v>-40</v>
      </c>
      <c r="F56" s="40"/>
      <c r="G56" s="40"/>
      <c r="H56" s="40"/>
      <c r="I56" s="40"/>
      <c r="J56" s="40"/>
      <c r="K56" s="31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</row>
    <row r="57" spans="1:36" s="8" customFormat="1" ht="14.1" hidden="1" customHeight="1" x14ac:dyDescent="0.25">
      <c r="A57" s="5" t="s">
        <v>57</v>
      </c>
      <c r="B57" s="6">
        <f>B48-B42-30</f>
        <v>-30</v>
      </c>
      <c r="C57" s="34"/>
      <c r="D57" s="5" t="s">
        <v>57</v>
      </c>
      <c r="E57" s="6">
        <f>E48-E42-30</f>
        <v>-30</v>
      </c>
      <c r="F57" s="40"/>
      <c r="G57" s="40"/>
      <c r="H57" s="40"/>
      <c r="I57" s="40"/>
      <c r="J57" s="40"/>
      <c r="K57" s="31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</row>
    <row r="58" spans="1:36" s="8" customFormat="1" ht="14.1" hidden="1" customHeight="1" x14ac:dyDescent="0.25">
      <c r="A58" s="5" t="s">
        <v>58</v>
      </c>
      <c r="B58" s="6">
        <f>(B48-B42-30)*2</f>
        <v>-60</v>
      </c>
      <c r="C58" s="34"/>
      <c r="D58" s="5" t="s">
        <v>58</v>
      </c>
      <c r="E58" s="6">
        <f>(E48-E42-30)*2</f>
        <v>-60</v>
      </c>
      <c r="F58" s="40"/>
      <c r="G58" s="40"/>
      <c r="H58" s="40"/>
      <c r="I58" s="40"/>
      <c r="J58" s="40"/>
      <c r="K58" s="31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</row>
    <row r="59" spans="1:36" s="8" customFormat="1" ht="14.1" hidden="1" customHeight="1" x14ac:dyDescent="0.25">
      <c r="A59" s="5" t="s">
        <v>62</v>
      </c>
      <c r="B59" s="6">
        <f>B47+97</f>
        <v>97</v>
      </c>
      <c r="C59" s="34"/>
      <c r="D59" s="5" t="s">
        <v>62</v>
      </c>
      <c r="E59" s="6">
        <f>E47+97</f>
        <v>97</v>
      </c>
      <c r="F59" s="40"/>
      <c r="G59" s="40"/>
      <c r="H59" s="40"/>
      <c r="I59" s="40"/>
      <c r="J59" s="40"/>
      <c r="K59" s="31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</row>
    <row r="60" spans="1:36" s="8" customFormat="1" ht="14.1" hidden="1" customHeight="1" x14ac:dyDescent="0.25">
      <c r="A60" s="5" t="s">
        <v>63</v>
      </c>
      <c r="B60" s="6">
        <f>B47+87</f>
        <v>87</v>
      </c>
      <c r="C60" s="34"/>
      <c r="D60" s="5" t="s">
        <v>63</v>
      </c>
      <c r="E60" s="6">
        <f>E47+87</f>
        <v>87</v>
      </c>
      <c r="F60" s="40"/>
      <c r="G60" s="40"/>
      <c r="H60" s="40"/>
      <c r="I60" s="40"/>
      <c r="J60" s="40"/>
      <c r="K60" s="31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</row>
    <row r="61" spans="1:36" s="8" customFormat="1" ht="14.1" hidden="1" customHeight="1" x14ac:dyDescent="0.25">
      <c r="A61" s="5" t="s">
        <v>66</v>
      </c>
      <c r="B61" s="6">
        <f>(B48*2)-B42+40</f>
        <v>40</v>
      </c>
      <c r="C61" s="34"/>
      <c r="D61" s="5" t="s">
        <v>66</v>
      </c>
      <c r="E61" s="6">
        <f>(E48*2)-E42+40</f>
        <v>40</v>
      </c>
      <c r="F61" s="40"/>
      <c r="G61" s="40"/>
      <c r="H61" s="40"/>
      <c r="I61" s="40"/>
      <c r="J61" s="40"/>
      <c r="K61" s="31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</row>
    <row r="62" spans="1:36" s="8" customFormat="1" ht="14.1" hidden="1" customHeight="1" x14ac:dyDescent="0.25">
      <c r="A62" s="5" t="s">
        <v>67</v>
      </c>
      <c r="B62" s="6">
        <f>((B48*2)-B42+20)*2</f>
        <v>40</v>
      </c>
      <c r="C62" s="34"/>
      <c r="D62" s="5" t="s">
        <v>67</v>
      </c>
      <c r="E62" s="6">
        <f>((E48*2)-E42+20)*2</f>
        <v>40</v>
      </c>
      <c r="F62" s="40"/>
      <c r="G62" s="40"/>
      <c r="H62" s="40"/>
      <c r="I62" s="40"/>
      <c r="J62" s="40"/>
      <c r="K62" s="31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</row>
    <row r="63" spans="1:36" s="8" customFormat="1" ht="14.1" customHeight="1" x14ac:dyDescent="0.25">
      <c r="A63" s="71" t="s">
        <v>64</v>
      </c>
      <c r="B63" s="31"/>
      <c r="C63" s="34"/>
      <c r="D63" s="71" t="s">
        <v>64</v>
      </c>
      <c r="E63" s="3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</row>
    <row r="64" spans="1:36" s="8" customFormat="1" ht="14.1" hidden="1" customHeight="1" x14ac:dyDescent="0.25">
      <c r="A64" s="71"/>
      <c r="B64" s="31"/>
      <c r="C64" s="34"/>
      <c r="D64" s="71"/>
      <c r="E64" s="3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</row>
    <row r="65" spans="1:36" s="8" customFormat="1" ht="14.1" hidden="1" customHeight="1" x14ac:dyDescent="0.25">
      <c r="A65" s="71"/>
      <c r="B65" s="31"/>
      <c r="C65" s="34"/>
      <c r="D65" s="71"/>
      <c r="E65" s="3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</row>
    <row r="66" spans="1:36" s="8" customFormat="1" ht="6.95" customHeight="1" x14ac:dyDescent="0.25">
      <c r="A66" s="71"/>
      <c r="B66" s="31"/>
      <c r="C66" s="34"/>
      <c r="D66" s="71"/>
      <c r="E66" s="3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</row>
    <row r="67" spans="1:36" s="8" customFormat="1" ht="14.1" customHeight="1" x14ac:dyDescent="0.25">
      <c r="A67" s="59" t="s">
        <v>70</v>
      </c>
      <c r="B67" s="31"/>
      <c r="C67" s="34"/>
      <c r="D67" s="59" t="s">
        <v>69</v>
      </c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</row>
    <row r="68" spans="1:36" s="8" customFormat="1" ht="14.1" hidden="1" customHeight="1" x14ac:dyDescent="0.25">
      <c r="A68" s="30"/>
      <c r="B68" s="31"/>
      <c r="C68" s="34"/>
      <c r="D68" s="30"/>
      <c r="E68" s="3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</row>
    <row r="69" spans="1:36" s="8" customFormat="1" ht="14.1" customHeight="1" x14ac:dyDescent="0.25">
      <c r="A69" s="30"/>
      <c r="B69" s="31"/>
      <c r="C69" s="34"/>
      <c r="D69" s="30"/>
      <c r="E69" s="3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</row>
    <row r="70" spans="1:36" ht="14.1" customHeight="1" x14ac:dyDescent="0.25">
      <c r="A70" s="33" t="s">
        <v>44</v>
      </c>
      <c r="B70" s="78"/>
      <c r="C70" s="78"/>
      <c r="D70" s="78"/>
      <c r="E70" s="78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1:36" ht="14.1" customHeight="1" x14ac:dyDescent="0.25">
      <c r="A71" s="78"/>
      <c r="B71" s="78"/>
      <c r="C71" s="78"/>
      <c r="D71" s="78"/>
      <c r="E71" s="78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</row>
    <row r="72" spans="1:36" ht="14.1" customHeight="1" x14ac:dyDescent="0.25">
      <c r="A72" s="77"/>
      <c r="B72" s="77"/>
      <c r="C72" s="77"/>
      <c r="D72" s="77"/>
      <c r="E72" s="77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</row>
    <row r="73" spans="1:36" ht="14.1" customHeight="1" x14ac:dyDescent="0.25">
      <c r="A73" s="66"/>
      <c r="B73" s="66"/>
      <c r="C73" s="66"/>
      <c r="D73" s="66"/>
      <c r="E73" s="66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</row>
    <row r="74" spans="1:36" ht="14.1" customHeight="1" x14ac:dyDescent="0.25">
      <c r="A74" s="38" t="s">
        <v>68</v>
      </c>
      <c r="B74" s="29"/>
      <c r="C74" s="65" t="s">
        <v>40</v>
      </c>
      <c r="D74" s="28"/>
      <c r="E74" s="31" t="s">
        <v>41</v>
      </c>
      <c r="F74" s="38" t="s">
        <v>68</v>
      </c>
      <c r="G74" s="40"/>
      <c r="H74" s="40"/>
      <c r="I74" s="40"/>
      <c r="J74" s="40"/>
      <c r="K74" s="40"/>
      <c r="L74" s="40"/>
      <c r="M74" s="40"/>
      <c r="N74" s="40"/>
      <c r="O74" s="40"/>
      <c r="P74" s="38" t="s">
        <v>68</v>
      </c>
      <c r="Q74" s="40"/>
      <c r="R74" s="40"/>
      <c r="S74" s="40"/>
      <c r="T74" s="40"/>
      <c r="U74" s="40"/>
      <c r="V74" s="40"/>
      <c r="W74" s="40"/>
      <c r="X74" s="40"/>
      <c r="Y74" s="38" t="s">
        <v>68</v>
      </c>
      <c r="Z74" s="40"/>
      <c r="AA74" s="38" t="s">
        <v>68</v>
      </c>
      <c r="AB74" s="40"/>
      <c r="AC74" s="40"/>
      <c r="AD74" s="40"/>
      <c r="AE74" s="40"/>
      <c r="AF74" s="40"/>
      <c r="AG74" s="40"/>
      <c r="AH74" s="40"/>
      <c r="AI74" s="40"/>
      <c r="AJ74" s="40"/>
    </row>
    <row r="75" spans="1:36" ht="14.1" customHeight="1" x14ac:dyDescent="0.25">
      <c r="A75" s="40"/>
      <c r="B75" s="29"/>
      <c r="C75" s="28"/>
      <c r="D75" s="28"/>
      <c r="E75" s="31" t="s">
        <v>43</v>
      </c>
      <c r="F75" s="40"/>
      <c r="G75" s="29"/>
      <c r="H75" s="38"/>
      <c r="I75" s="29"/>
      <c r="J75" s="40"/>
      <c r="K75" s="40"/>
      <c r="L75" s="40"/>
      <c r="M75" s="40"/>
      <c r="N75" s="40"/>
      <c r="O75" s="40"/>
      <c r="P75" s="40"/>
      <c r="Q75" s="29"/>
      <c r="R75" s="38"/>
      <c r="S75" s="29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</row>
    <row r="76" spans="1:36" ht="14.1" customHeight="1" x14ac:dyDescent="0.25">
      <c r="A76" s="38" t="s">
        <v>65</v>
      </c>
      <c r="B76" s="29"/>
      <c r="C76" s="28"/>
      <c r="D76" s="40"/>
      <c r="E76" s="31" t="s">
        <v>42</v>
      </c>
      <c r="F76" s="38" t="s">
        <v>65</v>
      </c>
      <c r="G76" s="29"/>
      <c r="H76" s="39"/>
      <c r="I76" s="29"/>
      <c r="J76" s="40"/>
      <c r="K76" s="40"/>
      <c r="L76" s="40"/>
      <c r="M76" s="40"/>
      <c r="N76" s="40"/>
      <c r="O76" s="40"/>
      <c r="P76" s="38" t="s">
        <v>65</v>
      </c>
      <c r="Q76" s="29"/>
      <c r="R76" s="39"/>
      <c r="S76" s="29"/>
      <c r="T76" s="40"/>
      <c r="U76" s="40"/>
      <c r="V76" s="40"/>
      <c r="W76" s="40"/>
      <c r="X76" s="40"/>
      <c r="Y76" s="38" t="s">
        <v>65</v>
      </c>
      <c r="Z76" s="40"/>
      <c r="AA76" s="38" t="s">
        <v>65</v>
      </c>
      <c r="AB76" s="40"/>
      <c r="AC76" s="40"/>
      <c r="AD76" s="40"/>
      <c r="AE76" s="40"/>
      <c r="AF76" s="40"/>
      <c r="AG76" s="40"/>
      <c r="AH76" s="40"/>
      <c r="AI76" s="40"/>
      <c r="AJ76" s="40"/>
    </row>
    <row r="77" spans="1:36" ht="14.1" customHeight="1" x14ac:dyDescent="0.25">
      <c r="A77" s="39" t="s">
        <v>17</v>
      </c>
      <c r="B77" s="67"/>
      <c r="C77" s="40"/>
      <c r="D77" s="40"/>
      <c r="E77" s="31" t="s">
        <v>51</v>
      </c>
      <c r="F77" s="39" t="s">
        <v>17</v>
      </c>
      <c r="G77" s="40"/>
      <c r="H77" s="40"/>
      <c r="I77" s="40"/>
      <c r="J77" s="40"/>
      <c r="K77" s="40"/>
      <c r="L77" s="40"/>
      <c r="M77" s="40"/>
      <c r="N77" s="40"/>
      <c r="O77" s="40"/>
      <c r="P77" s="39" t="s">
        <v>17</v>
      </c>
      <c r="Q77" s="40"/>
      <c r="R77" s="40"/>
      <c r="S77" s="40"/>
      <c r="T77" s="40"/>
      <c r="U77" s="40"/>
      <c r="V77" s="40"/>
      <c r="W77" s="40"/>
      <c r="X77" s="40"/>
      <c r="Y77" s="39" t="s">
        <v>17</v>
      </c>
      <c r="Z77" s="40"/>
      <c r="AA77" s="39" t="s">
        <v>17</v>
      </c>
      <c r="AB77" s="40"/>
      <c r="AC77" s="40"/>
      <c r="AD77" s="40"/>
      <c r="AE77" s="40"/>
      <c r="AF77" s="40"/>
      <c r="AG77" s="40"/>
      <c r="AH77" s="40"/>
      <c r="AI77" s="40"/>
      <c r="AJ77" s="40"/>
    </row>
    <row r="78" spans="1:36" hidden="1" x14ac:dyDescent="0.25"/>
    <row r="79" spans="1:36" hidden="1" x14ac:dyDescent="0.25"/>
    <row r="80" spans="1:36" hidden="1" x14ac:dyDescent="0.25"/>
    <row r="81" spans="1:5" hidden="1" x14ac:dyDescent="0.25"/>
    <row r="82" spans="1:5" hidden="1" x14ac:dyDescent="0.25"/>
    <row r="83" spans="1:5" hidden="1" x14ac:dyDescent="0.25">
      <c r="A83" s="9" t="s">
        <v>2</v>
      </c>
      <c r="B83" s="10" t="s">
        <v>2</v>
      </c>
      <c r="C83" s="48" t="s">
        <v>2</v>
      </c>
      <c r="D83" s="3" t="s">
        <v>2</v>
      </c>
      <c r="E83" s="3" t="s">
        <v>2</v>
      </c>
    </row>
    <row r="84" spans="1:5" hidden="1" x14ac:dyDescent="0.25">
      <c r="A84" s="9" t="s">
        <v>0</v>
      </c>
      <c r="B84" s="4" t="s">
        <v>61</v>
      </c>
      <c r="C84" s="34" t="s">
        <v>23</v>
      </c>
      <c r="D84" s="3" t="s">
        <v>22</v>
      </c>
      <c r="E84" s="3" t="s">
        <v>20</v>
      </c>
    </row>
    <row r="85" spans="1:5" hidden="1" x14ac:dyDescent="0.25">
      <c r="A85" s="9" t="s">
        <v>1</v>
      </c>
      <c r="B85" s="4" t="s">
        <v>59</v>
      </c>
      <c r="C85" s="34" t="s">
        <v>24</v>
      </c>
      <c r="D85" s="3" t="s">
        <v>26</v>
      </c>
      <c r="E85" s="3" t="s">
        <v>21</v>
      </c>
    </row>
    <row r="86" spans="1:5" hidden="1" x14ac:dyDescent="0.25">
      <c r="A86" s="9" t="s">
        <v>45</v>
      </c>
      <c r="B86" s="4" t="s">
        <v>60</v>
      </c>
      <c r="C86" s="35" t="s">
        <v>25</v>
      </c>
      <c r="D86" s="3"/>
      <c r="E86" s="3"/>
    </row>
    <row r="87" spans="1:5" hidden="1" x14ac:dyDescent="0.25">
      <c r="A87" s="3"/>
      <c r="B87" s="4" t="s">
        <v>28</v>
      </c>
      <c r="C87" s="49"/>
      <c r="D87" s="3"/>
      <c r="E87" s="3"/>
    </row>
    <row r="88" spans="1:5" hidden="1" x14ac:dyDescent="0.25"/>
    <row r="89" spans="1:5" hidden="1" x14ac:dyDescent="0.25">
      <c r="A89" s="9" t="s">
        <v>2</v>
      </c>
    </row>
    <row r="90" spans="1:5" hidden="1" x14ac:dyDescent="0.25">
      <c r="A90" s="9" t="s">
        <v>50</v>
      </c>
    </row>
    <row r="91" spans="1:5" hidden="1" x14ac:dyDescent="0.25">
      <c r="A91" s="9" t="s">
        <v>49</v>
      </c>
    </row>
    <row r="92" spans="1:5" hidden="1" x14ac:dyDescent="0.25">
      <c r="A92" s="9"/>
    </row>
    <row r="93" spans="1:5" hidden="1" x14ac:dyDescent="0.25"/>
    <row r="94" spans="1:5" hidden="1" x14ac:dyDescent="0.25"/>
    <row r="95" spans="1:5" hidden="1" x14ac:dyDescent="0.25"/>
    <row r="96" spans="1:5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</sheetData>
  <sheetProtection algorithmName="SHA-512" hashValue="W+ia/O+NdoyKMbJJ6dRJnkcXb+p1iaN6x0VgZE9zoEKvJ2Yka9Trzy0Gz8e5fstHmQV0TcWPs8b/uqfiZ2lZOQ==" saltValue="UMUhqC/OIBYtmi1MF3b7xA==" spinCount="100000" sheet="1" selectLockedCells="1"/>
  <mergeCells count="10">
    <mergeCell ref="AA1:AB1"/>
    <mergeCell ref="AF1:AJ1"/>
    <mergeCell ref="Y1:Z1"/>
    <mergeCell ref="A72:E72"/>
    <mergeCell ref="D1:E1"/>
    <mergeCell ref="K1:O1"/>
    <mergeCell ref="B70:E70"/>
    <mergeCell ref="A71:E71"/>
    <mergeCell ref="B9:E9"/>
    <mergeCell ref="T1:X1"/>
  </mergeCells>
  <conditionalFormatting sqref="B23">
    <cfRule type="expression" dxfId="15" priority="23">
      <formula>B23=""</formula>
    </cfRule>
  </conditionalFormatting>
  <conditionalFormatting sqref="B24">
    <cfRule type="expression" dxfId="14" priority="22">
      <formula>B24=""</formula>
    </cfRule>
  </conditionalFormatting>
  <conditionalFormatting sqref="E23">
    <cfRule type="expression" dxfId="13" priority="21">
      <formula>E23=""</formula>
    </cfRule>
  </conditionalFormatting>
  <conditionalFormatting sqref="E24">
    <cfRule type="expression" dxfId="12" priority="20">
      <formula>E24=""</formula>
    </cfRule>
  </conditionalFormatting>
  <conditionalFormatting sqref="B50">
    <cfRule type="expression" dxfId="11" priority="19">
      <formula>B50=""</formula>
    </cfRule>
  </conditionalFormatting>
  <conditionalFormatting sqref="B51">
    <cfRule type="expression" dxfId="10" priority="18">
      <formula>B51=""</formula>
    </cfRule>
  </conditionalFormatting>
  <conditionalFormatting sqref="E50">
    <cfRule type="expression" dxfId="9" priority="17">
      <formula>E50=""</formula>
    </cfRule>
  </conditionalFormatting>
  <conditionalFormatting sqref="E51">
    <cfRule type="expression" dxfId="8" priority="16">
      <formula>E51=""</formula>
    </cfRule>
  </conditionalFormatting>
  <conditionalFormatting sqref="B25">
    <cfRule type="expression" dxfId="7" priority="13">
      <formula>B25=""</formula>
    </cfRule>
  </conditionalFormatting>
  <conditionalFormatting sqref="E25">
    <cfRule type="expression" dxfId="6" priority="8">
      <formula>E24=""</formula>
    </cfRule>
  </conditionalFormatting>
  <conditionalFormatting sqref="B52">
    <cfRule type="expression" dxfId="5" priority="7">
      <formula>B52=""</formula>
    </cfRule>
  </conditionalFormatting>
  <conditionalFormatting sqref="E52">
    <cfRule type="expression" dxfId="4" priority="6">
      <formula>E52=""</formula>
    </cfRule>
  </conditionalFormatting>
  <conditionalFormatting sqref="E26">
    <cfRule type="expression" dxfId="3" priority="5">
      <formula>E26=""</formula>
    </cfRule>
  </conditionalFormatting>
  <conditionalFormatting sqref="E53">
    <cfRule type="expression" dxfId="2" priority="3">
      <formula>E53=""</formula>
    </cfRule>
  </conditionalFormatting>
  <conditionalFormatting sqref="B53">
    <cfRule type="expression" dxfId="1" priority="4">
      <formula>B53=""</formula>
    </cfRule>
  </conditionalFormatting>
  <conditionalFormatting sqref="B26">
    <cfRule type="cellIs" dxfId="0" priority="1" operator="equal">
      <formula>""</formula>
    </cfRule>
  </conditionalFormatting>
  <dataValidations disablePrompts="1" count="6">
    <dataValidation type="list" allowBlank="1" showInputMessage="1" showErrorMessage="1" sqref="E41 B41 B13 E13" xr:uid="{AA64DACB-8583-4788-BEED-08DB81BA3587}">
      <formula1>$A$83:$A$86</formula1>
    </dataValidation>
    <dataValidation type="list" allowBlank="1" showInputMessage="1" showErrorMessage="1" sqref="B12 B39 E12 E39" xr:uid="{463156FF-6876-4C5C-9A35-27EAD078F861}">
      <formula1>$E$83:$E$85</formula1>
    </dataValidation>
    <dataValidation type="list" allowBlank="1" showInputMessage="1" showErrorMessage="1" sqref="B18 B45 E45 E18" xr:uid="{3A8D2D11-3A7A-45CE-B1E9-5E72F07C2842}">
      <formula1>$D$83:$D$85</formula1>
    </dataValidation>
    <dataValidation type="list" allowBlank="1" showInputMessage="1" showErrorMessage="1" sqref="E43 B16 E16 B43" xr:uid="{44FFAEF3-FA09-4E20-94D5-A0CF2AC964E5}">
      <formula1>$B$83:$B$87</formula1>
    </dataValidation>
    <dataValidation type="list" allowBlank="1" showInputMessage="1" showErrorMessage="1" sqref="B17 B44 E44 E17" xr:uid="{03416E2B-9E94-4463-9CF6-5C7EB4E5B817}">
      <formula1>$C$83:$C$86</formula1>
    </dataValidation>
    <dataValidation type="list" allowBlank="1" showInputMessage="1" showErrorMessage="1" sqref="B14 E14 B40 E40" xr:uid="{5FF8FD39-366B-4C01-804A-F1B613765F4B}">
      <formula1>$A$89:$A$91</formula1>
    </dataValidation>
  </dataValidations>
  <pageMargins left="0.5" right="0.5" top="0.5" bottom="0.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Acacia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Alexander</dc:creator>
  <cp:lastModifiedBy>Matthew Alexander</cp:lastModifiedBy>
  <cp:lastPrinted>2017-09-26T23:38:29Z</cp:lastPrinted>
  <dcterms:created xsi:type="dcterms:W3CDTF">2017-08-21T23:50:49Z</dcterms:created>
  <dcterms:modified xsi:type="dcterms:W3CDTF">2021-03-30T21:03:27Z</dcterms:modified>
</cp:coreProperties>
</file>